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idmsuedtirol.sharepoint.com/sites/PRJ-GreenShooting/Shared Documents/General/01_Leitfaden und Checklist/"/>
    </mc:Choice>
  </mc:AlternateContent>
  <xr:revisionPtr revIDLastSave="506" documentId="13_ncr:1_{269E8875-6BFB-436A-87C5-F8F16D30DED8}" xr6:coauthVersionLast="47" xr6:coauthVersionMax="47" xr10:uidLastSave="{FA6DFAB2-FF7F-4342-A28D-7977FF8E7DCF}"/>
  <bookViews>
    <workbookView xWindow="-110" yWindow="-110" windowWidth="19420" windowHeight="10300" xr2:uid="{00000000-000D-0000-FFFF-FFFF00000000}"/>
  </bookViews>
  <sheets>
    <sheet name="Tabelle1" sheetId="1" r:id="rId1"/>
  </sheets>
  <definedNames>
    <definedName name="_xlnm._FilterDatabase" localSheetId="0" hidden="1">Tabelle1!$E$1:$E$93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4" i="1" l="1"/>
  <c r="N66" i="1"/>
  <c r="N45" i="1"/>
  <c r="N43" i="1"/>
  <c r="N42" i="1"/>
  <c r="N35" i="1"/>
  <c r="N37" i="1"/>
  <c r="N34" i="1"/>
  <c r="N32" i="1"/>
  <c r="N31" i="1"/>
  <c r="N20" i="1"/>
  <c r="N19" i="1"/>
  <c r="F31" i="1"/>
  <c r="F32" i="1"/>
  <c r="N46" i="1" l="1"/>
  <c r="N38" i="1"/>
  <c r="C20" i="1"/>
  <c r="F54" i="1"/>
  <c r="F53" i="1"/>
  <c r="C31" i="1"/>
  <c r="C61" i="1"/>
  <c r="N74" i="1"/>
  <c r="N71" i="1"/>
  <c r="C42" i="1"/>
  <c r="C43" i="1"/>
  <c r="F37" i="1"/>
  <c r="F55" i="1"/>
  <c r="F57" i="1"/>
  <c r="C45" i="1"/>
  <c r="F51" i="1"/>
  <c r="C34" i="1"/>
  <c r="C32" i="1"/>
  <c r="F59" i="1"/>
  <c r="C19" i="1"/>
  <c r="O46" i="1"/>
  <c r="O38" i="1"/>
  <c r="O28" i="1"/>
  <c r="O74" i="1"/>
  <c r="O77" i="1" s="1"/>
  <c r="F19" i="1"/>
  <c r="O71" i="1"/>
  <c r="O68" i="1"/>
  <c r="O61" i="1"/>
  <c r="F52" i="1"/>
  <c r="C71" i="1"/>
  <c r="C64" i="1"/>
  <c r="C66" i="1"/>
  <c r="C35" i="1"/>
  <c r="C74" i="1"/>
  <c r="F35" i="1"/>
  <c r="F34" i="1"/>
  <c r="F70" i="1"/>
  <c r="F71" i="1" s="1"/>
  <c r="F64" i="1"/>
  <c r="F65" i="1"/>
  <c r="F66" i="1"/>
  <c r="F67" i="1"/>
  <c r="F60" i="1"/>
  <c r="F41" i="1"/>
  <c r="F42" i="1"/>
  <c r="F43" i="1"/>
  <c r="F45" i="1"/>
  <c r="F73" i="1"/>
  <c r="F74" i="1" s="1"/>
  <c r="F20" i="1"/>
  <c r="C46" i="1" l="1"/>
  <c r="C38" i="1"/>
  <c r="N68" i="1"/>
  <c r="N61" i="1"/>
  <c r="N28" i="1"/>
  <c r="F61" i="1"/>
  <c r="F28" i="1"/>
  <c r="F38" i="1"/>
  <c r="F46" i="1"/>
  <c r="F68" i="1"/>
  <c r="C68" i="1"/>
  <c r="C28" i="1"/>
  <c r="F77" i="1" l="1"/>
  <c r="N77" i="1"/>
  <c r="C77" i="1"/>
  <c r="C80" i="1" s="1"/>
  <c r="P77" i="1" l="1"/>
  <c r="O79" i="1"/>
</calcChain>
</file>

<file path=xl/sharedStrings.xml><?xml version="1.0" encoding="utf-8"?>
<sst xmlns="http://schemas.openxmlformats.org/spreadsheetml/2006/main" count="310" uniqueCount="114">
  <si>
    <t>*Bitte fügen Sie hier alle Details und Informationen ein, welche die Umsetzung der Maßnahme betreffen (z.B. Produktbeschreibung, Technologiebeschreibung, Labels usw.)</t>
  </si>
  <si>
    <r>
      <t xml:space="preserve">Diese Spalten müssen vom Antragssteller </t>
    </r>
    <r>
      <rPr>
        <sz val="10"/>
        <color theme="1"/>
        <rFont val="Source Sans Pro SemiBold"/>
        <family val="2"/>
      </rPr>
      <t>für den Förderantrag</t>
    </r>
    <r>
      <rPr>
        <sz val="10"/>
        <color theme="1"/>
        <rFont val="Source Sans Pro Light"/>
        <family val="2"/>
      </rPr>
      <t xml:space="preserve"> ausgefüllt werden.</t>
    </r>
  </si>
  <si>
    <r>
      <t xml:space="preserve">Diese Spalten müssen </t>
    </r>
    <r>
      <rPr>
        <sz val="10"/>
        <color theme="1"/>
        <rFont val="Source Sans Pro SemiBold"/>
        <family val="2"/>
      </rPr>
      <t>nach Projektabschluss</t>
    </r>
    <r>
      <rPr>
        <sz val="10"/>
        <color theme="1"/>
        <rFont val="Source Sans Pro Light"/>
        <family val="2"/>
      </rPr>
      <t xml:space="preserve"> ausgefüllt und </t>
    </r>
    <r>
      <rPr>
        <sz val="10"/>
        <color theme="1"/>
        <rFont val="Source Sans Pro SemiBold"/>
        <family val="2"/>
      </rPr>
      <t>vom Produzenten unterschrieben</t>
    </r>
    <r>
      <rPr>
        <sz val="10"/>
        <color theme="1"/>
        <rFont val="Source Sans Pro Light"/>
        <family val="2"/>
      </rPr>
      <t xml:space="preserve"> abgegeben werden. Es handelt sich hierbei um eine </t>
    </r>
    <r>
      <rPr>
        <sz val="10"/>
        <color theme="1"/>
        <rFont val="Source Sans Pro SemiBold"/>
        <family val="2"/>
      </rPr>
      <t xml:space="preserve">verbindliche Eigenerklärung. </t>
    </r>
  </si>
  <si>
    <r>
      <t xml:space="preserve">Diese Spalten werden nach Projektabschluss zur </t>
    </r>
    <r>
      <rPr>
        <sz val="10"/>
        <color theme="1"/>
        <rFont val="Source Sans Pro SemiBold"/>
        <family val="2"/>
      </rPr>
      <t>Überprüfung von der Landesagentur für Umwelt- und Klimaschutz</t>
    </r>
    <r>
      <rPr>
        <b/>
        <sz val="10"/>
        <color theme="1"/>
        <rFont val="Source Sans Pro Light"/>
        <family val="2"/>
      </rPr>
      <t xml:space="preserve"> </t>
    </r>
    <r>
      <rPr>
        <sz val="10"/>
        <color theme="1"/>
        <rFont val="Source Sans Pro Light"/>
        <family val="2"/>
      </rPr>
      <t xml:space="preserve">oder einem, von ihr beautragten unabhängigem Institut ausgefüllt. </t>
    </r>
  </si>
  <si>
    <t xml:space="preserve">Titel Filmprojekt </t>
  </si>
  <si>
    <t>Kontakdaten Produktion (Empfänger, E-Mail Adresse und Postadresse Adressat Zertifikat)</t>
  </si>
  <si>
    <t>Gesamten Drehtage in Südtirol</t>
  </si>
  <si>
    <t>Durchschnittliche Personenanzahl der gesamten Filmcrew während der Dreharbeiten in Südtirol pro Drehtag</t>
  </si>
  <si>
    <t>Maximal Anzahl der Komparsen während der Dreharbeiten in Südtirol</t>
  </si>
  <si>
    <t>FÜR DEN FÖRDERANTRAG AUSFÜLLEN</t>
  </si>
  <si>
    <t>AM ENDE DES PROJEKTS AUSFÜLLEN UND UNTERSCHREIBEN</t>
  </si>
  <si>
    <t>WIRD BEI DEN ÜBERPRÜFUNGEN NACH PROJEKTABSCHLUSS VON DER ZUSTÄNDIGEN STELLE AUSGEFÜLLT</t>
  </si>
  <si>
    <t>Kriterium A: Grüne Kommunikation</t>
  </si>
  <si>
    <t>Maximale Punkte</t>
  </si>
  <si>
    <t>Geplant: Ja/Nein/Trifft nicht zu</t>
  </si>
  <si>
    <t>Geplante Punkte</t>
  </si>
  <si>
    <t xml:space="preserve">Geplante Maßnahmen
und Dienstleister </t>
  </si>
  <si>
    <t>Maßnahme erfolgt: Ja/Nein/Trifft nicht zu</t>
  </si>
  <si>
    <t>Anzahl Drehtage, an welchen die Maßnahme
 angewandt wurde</t>
  </si>
  <si>
    <t>Informationen zur Umsetzung
 der Maßnahme*</t>
  </si>
  <si>
    <r>
      <t xml:space="preserve"> Falls Nichterfüllu</t>
    </r>
    <r>
      <rPr>
        <sz val="10"/>
        <rFont val="Source Sans Pro Light"/>
        <family val="2"/>
      </rPr>
      <t>ng / Trifft nicht zu -</t>
    </r>
    <r>
      <rPr>
        <sz val="10"/>
        <color theme="1"/>
        <rFont val="Source Sans Pro Light"/>
        <family val="2"/>
      </rPr>
      <t xml:space="preserve"> </t>
    </r>
    <r>
      <rPr>
        <b/>
        <i/>
        <sz val="10"/>
        <color rgb="FFFF0000"/>
        <rFont val="Source Sans Pro Light"/>
        <family val="2"/>
      </rPr>
      <t>Begründung verpflichtend anzugeben</t>
    </r>
  </si>
  <si>
    <t>Effekive maximale Punktezahl</t>
  </si>
  <si>
    <t>Finale Punkte</t>
  </si>
  <si>
    <t>Kommentare/Verbesserungsvorschläge</t>
  </si>
  <si>
    <t>A1 Erstellung Nachhaltigkeitsplan mit Fokus auf folgende Themen:</t>
  </si>
  <si>
    <t xml:space="preserve">Mobilitäts- und Transportplan </t>
  </si>
  <si>
    <t>Template Mobilitäts- und Transportplan (siehe IDM-Webseite)</t>
  </si>
  <si>
    <t>Ja</t>
  </si>
  <si>
    <t>Trifft nicht zu</t>
  </si>
  <si>
    <t>Nein</t>
  </si>
  <si>
    <t xml:space="preserve">Energieplan  </t>
  </si>
  <si>
    <t>Template Energieplan (siehe IDM-Webseite)</t>
  </si>
  <si>
    <r>
      <t>CO</t>
    </r>
    <r>
      <rPr>
        <vertAlign val="subscript"/>
        <sz val="10"/>
        <color theme="1"/>
        <rFont val="Source Sans Pro Light"/>
        <family val="2"/>
      </rPr>
      <t>2</t>
    </r>
    <r>
      <rPr>
        <sz val="10"/>
        <color theme="1"/>
        <rFont val="Source Sans Pro Light"/>
        <family val="2"/>
      </rPr>
      <t>- Bilanz (Report inkl. CO2-Reduktion und Report ohne CO</t>
    </r>
    <r>
      <rPr>
        <vertAlign val="subscript"/>
        <sz val="10"/>
        <color theme="1"/>
        <rFont val="Source Sans Pro Light"/>
        <family val="2"/>
      </rPr>
      <t>2</t>
    </r>
    <r>
      <rPr>
        <sz val="10"/>
        <color theme="1"/>
        <rFont val="Source Sans Pro Light"/>
        <family val="2"/>
      </rPr>
      <t xml:space="preserve">-Reduktion)
</t>
    </r>
  </si>
  <si>
    <t>Verpflichtend
(nach Projektabschluss abzugeben)</t>
  </si>
  <si>
    <t>Abgabe CO2-Bilanz</t>
  </si>
  <si>
    <t>A2 Kommunikation und Integration Nachhaltigkeitsplan</t>
  </si>
  <si>
    <t>Sensibilisierung vom Team</t>
  </si>
  <si>
    <t>Verpflichtend</t>
  </si>
  <si>
    <t xml:space="preserve">Abgabe Einladung Treffen, Anwesenheitsliste, Infoschreiben usw. </t>
  </si>
  <si>
    <t>Planung der Maßnahmen mit allen Departments und Erstellung von Checklisten</t>
  </si>
  <si>
    <t>Ernennung "Green Consultant"</t>
  </si>
  <si>
    <t xml:space="preserve">Abgabe Vertrag Green Consultant </t>
  </si>
  <si>
    <t xml:space="preserve">Aussendung von Projektinformationen in digitaler Form </t>
  </si>
  <si>
    <t>Kriterium B: Energie (Punktezahl wird je nach geleisteten Drehtag berechnet)</t>
  </si>
  <si>
    <t xml:space="preserve">B1 Stromverbrauch </t>
  </si>
  <si>
    <t xml:space="preserve">Lokaler Stromanbieter (Festnetz) </t>
  </si>
  <si>
    <t>Rechnung Stromanbieter</t>
  </si>
  <si>
    <t xml:space="preserve">Lokaler Ökostromanbieter (Festnetz) </t>
  </si>
  <si>
    <t xml:space="preserve">Rechnungen/Zertifikat Ökostromanbieter </t>
  </si>
  <si>
    <r>
      <t xml:space="preserve">B2 Mobiler Strom/Generatoren (wenn kein Festanschluss möglich ist)
</t>
    </r>
    <r>
      <rPr>
        <i/>
        <sz val="9"/>
        <color rgb="FFFF0000"/>
        <rFont val="Source Sans Pro Semibold"/>
        <family val="2"/>
      </rPr>
      <t xml:space="preserve">In jeden Fall sollte der Einsatz des Generators auf das nötigste Minimum reduziert werden, es gilt je weniger Tage Generatoren benötigt werden desto besser und desto mehr Punkt behält die Produktion. </t>
    </r>
  </si>
  <si>
    <t xml:space="preserve">Bevorzugt folgende mobile Stromsysteme einsetzen: Gasgeneratoren, Solar-Systeme, Hybrid-Generatoren, Fahrbare Akkusysteme/Eco Powerbanks </t>
  </si>
  <si>
    <t>Dokumentation der Laufstunden der Generatoren, um das Verhältnis zwischen Stromanschluss und Generatoren zu berechnen</t>
  </si>
  <si>
    <t xml:space="preserve">Wenn diese Systeme nicht verfügbar oder machbar sind: Dieselgenerator minimum STAGE 3A </t>
  </si>
  <si>
    <t>B3 Licht</t>
  </si>
  <si>
    <t>Einsatz von mind. 80% energieeffizientem Lichtequipment (z.B. LED-Scheinwerfer, HMI-Scheinwerfer, Fluoreszierende Leuchtmittel, Reflektorsysteme)</t>
  </si>
  <si>
    <t>Liferscheine für technisches Lichtequipment und Generatoren mit Angabe der kVA</t>
  </si>
  <si>
    <t>Kriterium C: Transport und Unterkunft</t>
  </si>
  <si>
    <t>C1 Transport und Kraftstoffverbrauch</t>
  </si>
  <si>
    <t xml:space="preserve">Nutzung öffentlicher Verkehrsmittel. Flüge sind unter 500 km zu vermeiden. </t>
  </si>
  <si>
    <t>Kopie Fahrscheine</t>
  </si>
  <si>
    <t>Für PKW: Einsatz von mind. 50% Hybrid-, Elektro-, CNG- oder LPG Fahrzeuge. Der Rest müssen Euro 6 Fahrzeuge sein.</t>
  </si>
  <si>
    <t>Rechnungen/Lieferscheine Fahrzeuge, Fahrzeugliste der eigenen Fahrzeuge, Aufstellung des Verbrauchs aller genutzen Fahrzeuge</t>
  </si>
  <si>
    <t>LKW und Transporter: Hybrid, Elektro, CNG oder LPG. Diesel oder Benzinfahrzeuge müssen 
Euro 6 haben.</t>
  </si>
  <si>
    <t>C2 Unterkunft</t>
  </si>
  <si>
    <t xml:space="preserve">Mindestens 30% der Unterkünfte in klimafreundlichen Hotels oder Ferienwohnungen (siehe Parameter "Nachhaltige Unterkunftsbetriebe", Nachhaltigkeitslabel Südtirol) </t>
  </si>
  <si>
    <t xml:space="preserve">Abgabe unterschrieber Kriterienkatalog Template "Nachhaltige Unterkünftsbetriebe" oder Abgabe eines Zertifikats </t>
  </si>
  <si>
    <t>Kriterium D: Catering</t>
  </si>
  <si>
    <t>Geplant: Ja/Nein</t>
  </si>
  <si>
    <t>Maßnahme erfolgt: Ja/Nein</t>
  </si>
  <si>
    <t>D1 Lebensmittel und Getränke</t>
  </si>
  <si>
    <t>Mindestens 50% der eingesetzten Lebensmittel müssen aus regionaler Produktion sein</t>
  </si>
  <si>
    <t xml:space="preserve">Rechnungen und Listen verschiedener Lebensmitteleinkäufe </t>
  </si>
  <si>
    <t>Mindestens 50% der eingesetzten Lebensmittel müssen aus biologischer Produktion sein</t>
  </si>
  <si>
    <t>Angebot von vegetarischen Speisen</t>
  </si>
  <si>
    <t>Verhältnis von Fleisch- und vegetarischen Gerichten in den Menüs</t>
  </si>
  <si>
    <t>Vermeidung von Red List Seafood</t>
  </si>
  <si>
    <t xml:space="preserve">
Rechnungen für Cateringunternehmen
</t>
  </si>
  <si>
    <t>Verwendung von Leitungswasser vor Ort</t>
  </si>
  <si>
    <t>Verzicht auf Plastikflaschen und Nutzung von mobilen Wasserspendern</t>
  </si>
  <si>
    <t xml:space="preserve">
Rechnungen für Cateringunternehmen/ Fotos
</t>
  </si>
  <si>
    <t>Vermeidung von Lebensmittelverschwendung</t>
  </si>
  <si>
    <t>D2 Geschirr und Besteck</t>
  </si>
  <si>
    <t>Einsatz von wiederverwendbarem Geschirr und Besteck</t>
  </si>
  <si>
    <t>D3 Verpackung</t>
  </si>
  <si>
    <t>Vermeidung von Einweg- und Plastikverpackungen</t>
  </si>
  <si>
    <t>Vermeidung von Kaffeekapseln aus Aluminium</t>
  </si>
  <si>
    <t xml:space="preserve"> Kriterium E: Material</t>
  </si>
  <si>
    <t>Anzahl Drehtage, für welche die Maßnahme
 angewandt wurde</t>
  </si>
  <si>
    <t xml:space="preserve">E1 Materialauswahl </t>
  </si>
  <si>
    <t>FSC oder PEFC zertifiziertes Holz. Alternativ: Nutzung von Altholz, um Ressourcen zu schonen</t>
  </si>
  <si>
    <t>Lieferscheine/Rechnung für die verwendeten nachhaltigen Materialien (z. B. zertifiziertes Holz)</t>
  </si>
  <si>
    <t>Vermeidung von Ausdrucken. Nutzung Papier in sämtlichen Verbrauchsformen muss 
Recyclingpapier sein.</t>
  </si>
  <si>
    <t>Lieferscheine/Rechnung für die verwendeten nachhaltigen Materialien</t>
  </si>
  <si>
    <t>Folgende Giftstoffe sollten nicht verwendet werden: Isocyanate und Toluol</t>
  </si>
  <si>
    <t>Lieferscheine/Rechnung für die verwendeten nachhaltigen Materialien (z. B. zertifizierte Farben usw.)</t>
  </si>
  <si>
    <t xml:space="preserve">Verwendung von nachhaltigem Material (z.B. Büromaterial) </t>
  </si>
  <si>
    <t>Lieferscheine/Rechnung für die verwendeten nachhaltigen Materialien (z. B. zertifiziertes Holz, Büromaterial wie Papier, Farben usw.)</t>
  </si>
  <si>
    <t xml:space="preserve"> Kriterium F: Abfallwirtschaft</t>
  </si>
  <si>
    <t>F1 Fachgerechte Trennung und Entsorgung von Abfall in den Kategorien Papier, Plastik, 
Metall, Glas, Biomüll</t>
  </si>
  <si>
    <t xml:space="preserve">Fotodokumentation, Rechnungen für Mehrwegbehälter, Großverpackungen usw. </t>
  </si>
  <si>
    <t xml:space="preserve">G1 Innovative Ideen zur Vermeidung von Umweltbelastungen </t>
  </si>
  <si>
    <t xml:space="preserve">Dokumentation von innovativen Ideen zur Reduktion der Umweltbelastung </t>
  </si>
  <si>
    <t>Maximale Punkte gesamt</t>
  </si>
  <si>
    <t>Geplante Punkte gesamt</t>
  </si>
  <si>
    <t xml:space="preserve">Gesamte Punkte final </t>
  </si>
  <si>
    <t xml:space="preserve">Mindestens zu erreichende Punktezahl = </t>
  </si>
  <si>
    <t>Achtung: Es müssen mindestens 60% der maximalen Punktezahl erreicht werden. Die Punkte von Kriterien und deren Maßnahmen, die auf Grund der Eigenschaften des Projektes nicht angewendet werden können, werden von der Gesamtpunktezahl abgezogen.</t>
  </si>
  <si>
    <t xml:space="preserve">
_______________________________________________________________________________________________
Datum, Ort, Unterschrift Produzent
</t>
  </si>
  <si>
    <t xml:space="preserve">
____________________________________________________________
Datum, Ort, Unterschrift Kontrollstelle</t>
  </si>
  <si>
    <r>
      <rPr>
        <sz val="10"/>
        <color rgb="FF000000"/>
        <rFont val="Source Sans Pro Semibold"/>
        <family val="2"/>
      </rPr>
      <t xml:space="preserve">Erforderliche Dokumentation 
</t>
    </r>
    <r>
      <rPr>
        <i/>
        <sz val="9"/>
        <color rgb="FFFF0000"/>
        <rFont val="Source Sans Pro Semibold"/>
        <family val="2"/>
      </rPr>
      <t xml:space="preserve">Alle Templates finden Sie hier: https://www.film-music.idm-suedtirol.com/de/film-commission/green-shooting </t>
    </r>
  </si>
  <si>
    <r>
      <t xml:space="preserve">Kriterium G: Green Innovation
</t>
    </r>
    <r>
      <rPr>
        <sz val="10"/>
        <color rgb="FFFF0000"/>
        <rFont val="Source Sans Pro SemiBold"/>
        <family val="2"/>
      </rPr>
      <t>Das Kriterium „Green Innovation“ wird direkt von der Zertifizierungsinstitut vergeben. Der antragstellende Hersteller kann daher KEINE eigene Punktzahl eingeben.</t>
    </r>
  </si>
  <si>
    <t xml:space="preserve">Erforderliche Dokumentation </t>
  </si>
  <si>
    <r>
      <rPr>
        <sz val="10"/>
        <color theme="1"/>
        <rFont val="Source Sans Pro SemiBold"/>
        <family val="2"/>
      </rPr>
      <t>Parameter IDM "Green Shooting"
(für weiterführende Informationen zu den</t>
    </r>
    <r>
      <rPr>
        <sz val="10"/>
        <color theme="1"/>
        <rFont val="Source Sans Pro Light"/>
        <family val="2"/>
      </rPr>
      <t xml:space="preserve"> einzelnen Punkte</t>
    </r>
    <r>
      <rPr>
        <sz val="10"/>
        <rFont val="Source Sans Pro Light"/>
        <family val="2"/>
      </rPr>
      <t>n,</t>
    </r>
    <r>
      <rPr>
        <sz val="10"/>
        <color theme="1"/>
        <rFont val="Source Sans Pro Light"/>
        <family val="2"/>
      </rPr>
      <t xml:space="preserve"> bitten wir Sie den Leitfaden auf IDM Film &amp; Music Commission Webseite zu lesen)</t>
    </r>
  </si>
  <si>
    <t>Abschlussbericht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</si>
</sst>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Source Sans Pro Light"/>
      <family val="2"/>
    </font>
    <font>
      <b/>
      <sz val="10"/>
      <color theme="1"/>
      <name val="Source Sans Pro Light"/>
      <family val="2"/>
    </font>
    <font>
      <sz val="10"/>
      <name val="Source Sans Pro Light"/>
      <family val="2"/>
    </font>
    <font>
      <sz val="10"/>
      <color rgb="FFFF0000"/>
      <name val="Source Sans Pro Light"/>
      <family val="2"/>
    </font>
    <font>
      <sz val="10"/>
      <color theme="1"/>
      <name val="Source Sans Pro SemiBold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Source Sans Pro SemiBold"/>
      <family val="2"/>
    </font>
    <font>
      <u/>
      <sz val="10"/>
      <color theme="1"/>
      <name val="Source Sans Pro Light"/>
      <family val="2"/>
    </font>
    <font>
      <sz val="11"/>
      <color theme="1"/>
      <name val="Calibri"/>
      <family val="2"/>
      <scheme val="minor"/>
    </font>
    <font>
      <sz val="10"/>
      <color rgb="FF000000"/>
      <name val="Source Sans Pro Semibold"/>
      <family val="2"/>
    </font>
    <font>
      <i/>
      <sz val="9"/>
      <color rgb="FFFF0000"/>
      <name val="Source Sans Pro Semibold"/>
      <family val="2"/>
    </font>
    <font>
      <b/>
      <i/>
      <sz val="10"/>
      <color rgb="FFFF0000"/>
      <name val="Source Sans Pro Light"/>
      <family val="2"/>
    </font>
    <font>
      <vertAlign val="subscript"/>
      <sz val="10"/>
      <color theme="1"/>
      <name val="Source Sans Pro Light"/>
      <family val="2"/>
    </font>
    <font>
      <sz val="10"/>
      <color theme="1"/>
      <name val="Source Sans Pro Semibold"/>
      <family val="2"/>
    </font>
    <font>
      <sz val="10"/>
      <color rgb="FFFF0000"/>
      <name val="Source Sans Pro SemiBold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auto="1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3" borderId="16" xfId="0" applyFont="1" applyFill="1" applyBorder="1"/>
    <xf numFmtId="0" fontId="1" fillId="7" borderId="34" xfId="0" applyFont="1" applyFill="1" applyBorder="1" applyAlignment="1">
      <alignment horizontal="center"/>
    </xf>
    <xf numFmtId="0" fontId="1" fillId="4" borderId="17" xfId="0" applyFont="1" applyFill="1" applyBorder="1"/>
    <xf numFmtId="0" fontId="1" fillId="0" borderId="18" xfId="0" applyFont="1" applyBorder="1"/>
    <xf numFmtId="0" fontId="1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vertical="center" wrapText="1"/>
    </xf>
    <xf numFmtId="0" fontId="1" fillId="0" borderId="30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/>
    <xf numFmtId="0" fontId="1" fillId="6" borderId="12" xfId="0" applyFont="1" applyFill="1" applyBorder="1"/>
    <xf numFmtId="0" fontId="1" fillId="6" borderId="36" xfId="0" applyFont="1" applyFill="1" applyBorder="1"/>
    <xf numFmtId="0" fontId="1" fillId="6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5" xfId="0" applyFont="1" applyBorder="1"/>
    <xf numFmtId="0" fontId="1" fillId="0" borderId="23" xfId="0" applyFont="1" applyBorder="1"/>
    <xf numFmtId="0" fontId="1" fillId="0" borderId="31" xfId="0" applyFont="1" applyBorder="1" applyAlignment="1">
      <alignment vertical="center"/>
    </xf>
    <xf numFmtId="0" fontId="1" fillId="0" borderId="3" xfId="0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32" xfId="0" applyFont="1" applyBorder="1"/>
    <xf numFmtId="0" fontId="1" fillId="0" borderId="22" xfId="0" applyFont="1" applyBorder="1" applyAlignment="1">
      <alignment vertical="top"/>
    </xf>
    <xf numFmtId="0" fontId="1" fillId="3" borderId="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3" xfId="0" applyFont="1" applyBorder="1"/>
    <xf numFmtId="0" fontId="1" fillId="6" borderId="1" xfId="0" applyFont="1" applyFill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3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8" xfId="0" applyFont="1" applyBorder="1"/>
    <xf numFmtId="0" fontId="1" fillId="0" borderId="0" xfId="0" applyFont="1" applyAlignment="1">
      <alignment horizontal="right"/>
    </xf>
    <xf numFmtId="0" fontId="1" fillId="3" borderId="10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2" xfId="0" applyFont="1" applyBorder="1"/>
    <xf numFmtId="0" fontId="4" fillId="0" borderId="0" xfId="0" applyFont="1"/>
    <xf numFmtId="0" fontId="1" fillId="0" borderId="24" xfId="0" applyFont="1" applyBorder="1"/>
    <xf numFmtId="0" fontId="2" fillId="6" borderId="17" xfId="0" applyFont="1" applyFill="1" applyBorder="1" applyAlignment="1">
      <alignment horizontal="center"/>
    </xf>
    <xf numFmtId="0" fontId="1" fillId="0" borderId="40" xfId="0" applyFont="1" applyBorder="1"/>
    <xf numFmtId="0" fontId="2" fillId="0" borderId="40" xfId="0" applyFont="1" applyBorder="1" applyAlignment="1">
      <alignment horizontal="center" vertical="center"/>
    </xf>
    <xf numFmtId="0" fontId="1" fillId="0" borderId="41" xfId="0" applyFont="1" applyBorder="1"/>
    <xf numFmtId="0" fontId="1" fillId="0" borderId="41" xfId="0" applyFont="1" applyBorder="1" applyAlignment="1">
      <alignment vertical="top"/>
    </xf>
    <xf numFmtId="0" fontId="1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vertical="center" wrapText="1"/>
    </xf>
    <xf numFmtId="0" fontId="5" fillId="8" borderId="2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vertical="center"/>
    </xf>
    <xf numFmtId="0" fontId="1" fillId="0" borderId="35" xfId="0" applyFont="1" applyBorder="1"/>
    <xf numFmtId="0" fontId="1" fillId="0" borderId="39" xfId="0" applyFont="1" applyBorder="1"/>
    <xf numFmtId="0" fontId="4" fillId="0" borderId="22" xfId="0" applyFont="1" applyBorder="1" applyAlignment="1">
      <alignment horizontal="right" wrapText="1"/>
    </xf>
    <xf numFmtId="0" fontId="1" fillId="0" borderId="37" xfId="0" applyFont="1" applyBorder="1"/>
    <xf numFmtId="0" fontId="1" fillId="6" borderId="23" xfId="0" applyFont="1" applyFill="1" applyBorder="1"/>
    <xf numFmtId="0" fontId="1" fillId="3" borderId="31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vertical="center" wrapText="1"/>
    </xf>
    <xf numFmtId="0" fontId="1" fillId="0" borderId="22" xfId="0" applyFont="1" applyBorder="1" applyAlignment="1">
      <alignment horizontal="center" vertical="center"/>
    </xf>
    <xf numFmtId="0" fontId="1" fillId="6" borderId="41" xfId="0" applyFont="1" applyFill="1" applyBorder="1" applyAlignment="1">
      <alignment vertical="center"/>
    </xf>
    <xf numFmtId="0" fontId="1" fillId="3" borderId="27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2" borderId="36" xfId="0" applyFont="1" applyFill="1" applyBorder="1" applyAlignment="1">
      <alignment vertical="center" wrapText="1"/>
    </xf>
    <xf numFmtId="0" fontId="1" fillId="6" borderId="27" xfId="0" applyFont="1" applyFill="1" applyBorder="1" applyAlignment="1">
      <alignment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/>
    <xf numFmtId="0" fontId="1" fillId="7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1" fillId="6" borderId="40" xfId="0" applyFont="1" applyFill="1" applyBorder="1"/>
    <xf numFmtId="0" fontId="1" fillId="0" borderId="10" xfId="0" applyFont="1" applyBorder="1" applyAlignment="1">
      <alignment horizontal="center"/>
    </xf>
    <xf numFmtId="0" fontId="4" fillId="0" borderId="23" xfId="0" applyFont="1" applyBorder="1" applyAlignment="1">
      <alignment horizontal="right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0" borderId="0" xfId="0" applyFont="1"/>
    <xf numFmtId="1" fontId="6" fillId="9" borderId="9" xfId="0" applyNumberFormat="1" applyFont="1" applyFill="1" applyBorder="1" applyAlignment="1">
      <alignment horizontal="center"/>
    </xf>
    <xf numFmtId="0" fontId="2" fillId="0" borderId="41" xfId="0" applyFont="1" applyBorder="1"/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3" fillId="0" borderId="22" xfId="0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9" fontId="2" fillId="0" borderId="0" xfId="1" applyFont="1" applyAlignment="1">
      <alignment horizontal="center"/>
    </xf>
    <xf numFmtId="0" fontId="2" fillId="0" borderId="1" xfId="0" applyFont="1" applyBorder="1"/>
    <xf numFmtId="0" fontId="5" fillId="8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2" borderId="40" xfId="0" applyFont="1" applyFill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5" fillId="8" borderId="4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4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vertical="center" wrapText="1"/>
    </xf>
    <xf numFmtId="0" fontId="1" fillId="6" borderId="4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/>
    </xf>
    <xf numFmtId="0" fontId="1" fillId="0" borderId="25" xfId="0" applyFont="1" applyBorder="1"/>
    <xf numFmtId="0" fontId="14" fillId="8" borderId="43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7" borderId="10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/>
    </xf>
    <xf numFmtId="0" fontId="1" fillId="0" borderId="39" xfId="0" applyFont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3"/>
  <sheetViews>
    <sheetView tabSelected="1" topLeftCell="I14" zoomScale="60" zoomScaleNormal="60" workbookViewId="0">
      <selection activeCell="K21" sqref="K21"/>
    </sheetView>
  </sheetViews>
  <sheetFormatPr defaultColWidth="11.453125" defaultRowHeight="14.5" x14ac:dyDescent="0.35"/>
  <cols>
    <col min="1" max="1" width="4.54296875" style="1" customWidth="1"/>
    <col min="2" max="2" width="106" style="1" customWidth="1"/>
    <col min="3" max="3" width="34" style="1" customWidth="1"/>
    <col min="4" max="4" width="36.54296875" style="1" customWidth="1"/>
    <col min="5" max="5" width="33.1796875" style="1" customWidth="1"/>
    <col min="6" max="6" width="25.453125" style="1" customWidth="1"/>
    <col min="7" max="9" width="51.453125" style="1" customWidth="1"/>
    <col min="10" max="10" width="39.453125" style="1" customWidth="1"/>
    <col min="11" max="11" width="37" style="1" customWidth="1"/>
    <col min="12" max="12" width="7.1796875" style="1" customWidth="1"/>
    <col min="13" max="13" width="51.54296875" style="1" customWidth="1"/>
    <col min="14" max="14" width="28" customWidth="1"/>
    <col min="15" max="15" width="31.81640625" style="1" customWidth="1"/>
    <col min="16" max="16" width="42.453125" style="1" customWidth="1"/>
    <col min="17" max="16384" width="11.453125" style="1"/>
  </cols>
  <sheetData>
    <row r="1" spans="2:16" ht="13" x14ac:dyDescent="0.3">
      <c r="N1" s="1"/>
    </row>
    <row r="2" spans="2:16" ht="72.650000000000006" customHeight="1" thickBot="1" x14ac:dyDescent="0.35">
      <c r="B2" s="93" t="s">
        <v>112</v>
      </c>
      <c r="J2" s="2"/>
      <c r="K2" s="3"/>
      <c r="L2" s="3"/>
      <c r="N2" s="1"/>
    </row>
    <row r="3" spans="2:16" ht="13" x14ac:dyDescent="0.3">
      <c r="J3" s="2"/>
      <c r="N3" s="1"/>
    </row>
    <row r="4" spans="2:16" ht="13" x14ac:dyDescent="0.3">
      <c r="N4" s="1"/>
    </row>
    <row r="5" spans="2:16" ht="15.75" customHeight="1" thickBot="1" x14ac:dyDescent="0.35">
      <c r="J5" s="137" t="s">
        <v>0</v>
      </c>
      <c r="N5" s="1"/>
    </row>
    <row r="6" spans="2:16" ht="13" x14ac:dyDescent="0.3">
      <c r="B6" s="4"/>
      <c r="C6" s="1" t="s">
        <v>1</v>
      </c>
      <c r="J6" s="138"/>
      <c r="N6" s="1"/>
    </row>
    <row r="7" spans="2:16" ht="15" customHeight="1" x14ac:dyDescent="0.3">
      <c r="B7" s="5"/>
      <c r="C7" s="1" t="s">
        <v>2</v>
      </c>
      <c r="J7" s="138"/>
      <c r="N7" s="1"/>
    </row>
    <row r="8" spans="2:16" ht="13" x14ac:dyDescent="0.3">
      <c r="B8" s="6"/>
      <c r="C8" s="1" t="s">
        <v>3</v>
      </c>
      <c r="J8" s="138"/>
      <c r="N8" s="1"/>
    </row>
    <row r="9" spans="2:16" ht="15" customHeight="1" x14ac:dyDescent="0.3">
      <c r="J9" s="138"/>
      <c r="N9" s="1"/>
    </row>
    <row r="10" spans="2:16" ht="13" x14ac:dyDescent="0.3">
      <c r="B10" s="114" t="s">
        <v>4</v>
      </c>
      <c r="C10" s="60"/>
      <c r="J10" s="139"/>
      <c r="N10" s="1"/>
    </row>
    <row r="11" spans="2:16" ht="13" x14ac:dyDescent="0.3">
      <c r="B11" s="114" t="s">
        <v>5</v>
      </c>
      <c r="C11" s="60"/>
      <c r="J11" s="134"/>
      <c r="N11" s="1"/>
    </row>
    <row r="12" spans="2:16" ht="13" x14ac:dyDescent="0.3">
      <c r="B12" s="114" t="s">
        <v>6</v>
      </c>
      <c r="C12" s="60"/>
      <c r="J12" s="134"/>
      <c r="N12" s="1"/>
    </row>
    <row r="13" spans="2:16" ht="13" x14ac:dyDescent="0.3">
      <c r="B13" s="114" t="s">
        <v>7</v>
      </c>
      <c r="C13" s="60"/>
      <c r="J13" s="134"/>
      <c r="N13" s="1"/>
    </row>
    <row r="14" spans="2:16" ht="13" x14ac:dyDescent="0.3">
      <c r="B14" s="114" t="s">
        <v>8</v>
      </c>
      <c r="C14" s="60"/>
      <c r="J14" s="134"/>
      <c r="N14" s="1"/>
    </row>
    <row r="15" spans="2:16" ht="13.5" thickBot="1" x14ac:dyDescent="0.35">
      <c r="N15" s="1"/>
    </row>
    <row r="16" spans="2:16" ht="15.75" customHeight="1" thickBot="1" x14ac:dyDescent="0.35">
      <c r="B16" s="7"/>
      <c r="C16" s="135"/>
      <c r="D16" s="136"/>
      <c r="E16" s="140" t="s">
        <v>9</v>
      </c>
      <c r="F16" s="141"/>
      <c r="G16" s="142"/>
      <c r="H16" s="143" t="s">
        <v>10</v>
      </c>
      <c r="I16" s="144"/>
      <c r="J16" s="144"/>
      <c r="K16" s="145"/>
      <c r="L16" s="155"/>
      <c r="M16" s="144" t="s">
        <v>11</v>
      </c>
      <c r="N16" s="144"/>
      <c r="O16" s="144"/>
      <c r="P16" s="145"/>
    </row>
    <row r="17" spans="1:16" ht="66.5" customHeight="1" x14ac:dyDescent="0.3">
      <c r="B17" s="74" t="s">
        <v>12</v>
      </c>
      <c r="C17" s="115" t="s">
        <v>13</v>
      </c>
      <c r="D17" s="130" t="s">
        <v>109</v>
      </c>
      <c r="E17" s="81" t="s">
        <v>14</v>
      </c>
      <c r="F17" s="8" t="s">
        <v>15</v>
      </c>
      <c r="G17" s="9" t="s">
        <v>16</v>
      </c>
      <c r="H17" s="91" t="s">
        <v>17</v>
      </c>
      <c r="I17" s="92" t="s">
        <v>18</v>
      </c>
      <c r="J17" s="92" t="s">
        <v>19</v>
      </c>
      <c r="K17" s="92" t="s">
        <v>20</v>
      </c>
      <c r="L17" s="156"/>
      <c r="M17" s="12" t="s">
        <v>17</v>
      </c>
      <c r="N17" s="13" t="s">
        <v>21</v>
      </c>
      <c r="O17" s="13" t="s">
        <v>22</v>
      </c>
      <c r="P17" s="14" t="s">
        <v>23</v>
      </c>
    </row>
    <row r="18" spans="1:16" ht="22.5" customHeight="1" x14ac:dyDescent="0.3">
      <c r="B18" s="75" t="s">
        <v>24</v>
      </c>
      <c r="C18" s="116"/>
      <c r="D18" s="117"/>
      <c r="E18" s="82"/>
      <c r="F18" s="15"/>
      <c r="G18" s="15"/>
      <c r="H18" s="15"/>
      <c r="I18" s="15"/>
      <c r="J18" s="15"/>
      <c r="K18" s="16"/>
      <c r="L18" s="156"/>
      <c r="M18" s="15"/>
      <c r="N18" s="15"/>
      <c r="O18" s="15"/>
      <c r="P18" s="16"/>
    </row>
    <row r="19" spans="1:16" ht="33" customHeight="1" x14ac:dyDescent="0.3">
      <c r="B19" s="72" t="s">
        <v>25</v>
      </c>
      <c r="C19" s="18">
        <f>IF(E19="Trifft nicht zu",0,3)</f>
        <v>3</v>
      </c>
      <c r="D19" s="118" t="s">
        <v>26</v>
      </c>
      <c r="E19" s="83" t="s">
        <v>27</v>
      </c>
      <c r="F19" s="20">
        <f>IF(E19="JA",3,0)</f>
        <v>3</v>
      </c>
      <c r="G19" s="21"/>
      <c r="H19" s="19" t="s">
        <v>28</v>
      </c>
      <c r="I19" s="99"/>
      <c r="J19" s="22"/>
      <c r="K19" s="23"/>
      <c r="L19" s="156"/>
      <c r="M19" s="20" t="s">
        <v>27</v>
      </c>
      <c r="N19" s="20">
        <f>IF(M19="Trifft nicht zu",0,3)</f>
        <v>3</v>
      </c>
      <c r="O19" s="21"/>
      <c r="P19" s="23"/>
    </row>
    <row r="20" spans="1:16" ht="30.65" customHeight="1" x14ac:dyDescent="0.3">
      <c r="B20" s="72" t="s">
        <v>30</v>
      </c>
      <c r="C20" s="18">
        <f>IF(E20="Trifft nicht zu",0,3)</f>
        <v>3</v>
      </c>
      <c r="D20" s="118" t="s">
        <v>31</v>
      </c>
      <c r="E20" s="83" t="s">
        <v>27</v>
      </c>
      <c r="F20" s="20">
        <f>IF(E20="JA",3,0)</f>
        <v>3</v>
      </c>
      <c r="G20" s="21"/>
      <c r="H20" s="19" t="s">
        <v>28</v>
      </c>
      <c r="I20" s="21"/>
      <c r="J20" s="22"/>
      <c r="K20" s="23"/>
      <c r="L20" s="156"/>
      <c r="M20" s="20" t="s">
        <v>27</v>
      </c>
      <c r="N20" s="20">
        <f>IF(M20="Trifft nicht zu",0,3)</f>
        <v>3</v>
      </c>
      <c r="O20" s="21"/>
      <c r="P20" s="23"/>
    </row>
    <row r="21" spans="1:16" ht="30.65" customHeight="1" x14ac:dyDescent="0.3">
      <c r="B21" s="72" t="s">
        <v>113</v>
      </c>
      <c r="C21" s="18" t="s">
        <v>33</v>
      </c>
      <c r="D21" s="72" t="s">
        <v>113</v>
      </c>
      <c r="E21" s="108" t="s">
        <v>33</v>
      </c>
      <c r="F21" s="18" t="s">
        <v>33</v>
      </c>
      <c r="G21" s="21"/>
      <c r="H21" s="18" t="s">
        <v>33</v>
      </c>
      <c r="I21" s="21"/>
      <c r="J21" s="22"/>
      <c r="K21" s="23"/>
      <c r="L21" s="156"/>
      <c r="M21" s="18" t="s">
        <v>33</v>
      </c>
      <c r="N21" s="18" t="s">
        <v>33</v>
      </c>
      <c r="O21" s="21"/>
      <c r="P21" s="23"/>
    </row>
    <row r="22" spans="1:16" ht="48.65" customHeight="1" x14ac:dyDescent="0.3">
      <c r="B22" s="50" t="s">
        <v>32</v>
      </c>
      <c r="C22" s="18" t="s">
        <v>33</v>
      </c>
      <c r="D22" s="118" t="s">
        <v>34</v>
      </c>
      <c r="E22" s="108" t="s">
        <v>33</v>
      </c>
      <c r="F22" s="18" t="s">
        <v>33</v>
      </c>
      <c r="G22" s="25"/>
      <c r="H22" s="18" t="s">
        <v>33</v>
      </c>
      <c r="I22" s="25"/>
      <c r="J22" s="26"/>
      <c r="K22" s="27"/>
      <c r="L22" s="156"/>
      <c r="M22" s="18" t="s">
        <v>33</v>
      </c>
      <c r="N22" s="18" t="s">
        <v>33</v>
      </c>
      <c r="O22" s="25"/>
      <c r="P22" s="27"/>
    </row>
    <row r="23" spans="1:16" ht="22.5" customHeight="1" x14ac:dyDescent="0.3">
      <c r="B23" s="75" t="s">
        <v>35</v>
      </c>
      <c r="C23" s="116"/>
      <c r="D23" s="119"/>
      <c r="E23" s="84"/>
      <c r="F23" s="28"/>
      <c r="G23" s="29"/>
      <c r="H23" s="98"/>
      <c r="I23" s="32"/>
      <c r="J23" s="30"/>
      <c r="K23" s="31"/>
      <c r="L23" s="157"/>
      <c r="M23" s="32"/>
      <c r="N23" s="29"/>
      <c r="O23" s="29"/>
      <c r="P23" s="30"/>
    </row>
    <row r="24" spans="1:16" ht="33" customHeight="1" x14ac:dyDescent="0.3">
      <c r="B24" s="17" t="s">
        <v>36</v>
      </c>
      <c r="C24" s="19" t="s">
        <v>37</v>
      </c>
      <c r="D24" s="118" t="s">
        <v>38</v>
      </c>
      <c r="E24" s="109" t="s">
        <v>37</v>
      </c>
      <c r="F24" s="19" t="s">
        <v>37</v>
      </c>
      <c r="G24" s="33"/>
      <c r="H24" s="19" t="s">
        <v>37</v>
      </c>
      <c r="I24" s="21"/>
      <c r="J24" s="34"/>
      <c r="K24" s="35"/>
      <c r="L24" s="156"/>
      <c r="M24" s="19" t="s">
        <v>37</v>
      </c>
      <c r="N24" s="19" t="s">
        <v>37</v>
      </c>
      <c r="O24" s="33"/>
      <c r="P24" s="35"/>
    </row>
    <row r="25" spans="1:16" ht="32.15" customHeight="1" x14ac:dyDescent="0.3">
      <c r="B25" s="17" t="s">
        <v>39</v>
      </c>
      <c r="C25" s="19" t="s">
        <v>37</v>
      </c>
      <c r="D25" s="118" t="s">
        <v>38</v>
      </c>
      <c r="E25" s="86" t="s">
        <v>37</v>
      </c>
      <c r="F25" s="19" t="s">
        <v>37</v>
      </c>
      <c r="G25" s="33"/>
      <c r="H25" s="19" t="s">
        <v>37</v>
      </c>
      <c r="I25" s="21"/>
      <c r="J25" s="34"/>
      <c r="K25" s="35"/>
      <c r="L25" s="156"/>
      <c r="M25" s="19" t="s">
        <v>37</v>
      </c>
      <c r="N25" s="19" t="s">
        <v>37</v>
      </c>
      <c r="O25" s="33"/>
      <c r="P25" s="35"/>
    </row>
    <row r="26" spans="1:16" ht="33" customHeight="1" x14ac:dyDescent="0.3">
      <c r="B26" s="17" t="s">
        <v>40</v>
      </c>
      <c r="C26" s="19" t="s">
        <v>37</v>
      </c>
      <c r="D26" s="51" t="s">
        <v>41</v>
      </c>
      <c r="E26" s="86" t="s">
        <v>37</v>
      </c>
      <c r="F26" s="19" t="s">
        <v>37</v>
      </c>
      <c r="G26" s="33"/>
      <c r="H26" s="19" t="s">
        <v>37</v>
      </c>
      <c r="I26" s="21"/>
      <c r="J26" s="34"/>
      <c r="K26" s="35"/>
      <c r="L26" s="156"/>
      <c r="M26" s="19" t="s">
        <v>37</v>
      </c>
      <c r="N26" s="19" t="s">
        <v>37</v>
      </c>
      <c r="O26" s="33"/>
      <c r="P26" s="35"/>
    </row>
    <row r="27" spans="1:16" ht="29.5" customHeight="1" x14ac:dyDescent="0.3">
      <c r="B27" s="36" t="s">
        <v>42</v>
      </c>
      <c r="C27" s="24" t="s">
        <v>37</v>
      </c>
      <c r="D27" s="120"/>
      <c r="E27" s="58" t="s">
        <v>37</v>
      </c>
      <c r="F27" s="24" t="s">
        <v>37</v>
      </c>
      <c r="G27" s="37"/>
      <c r="H27" s="19" t="s">
        <v>37</v>
      </c>
      <c r="I27" s="25"/>
      <c r="J27" s="38"/>
      <c r="K27" s="40"/>
      <c r="L27" s="156"/>
      <c r="M27" s="19" t="s">
        <v>37</v>
      </c>
      <c r="N27" s="19" t="s">
        <v>37</v>
      </c>
      <c r="O27" s="37"/>
      <c r="P27" s="40"/>
    </row>
    <row r="28" spans="1:16" ht="27" customHeight="1" x14ac:dyDescent="0.3">
      <c r="B28" s="70"/>
      <c r="C28" s="94">
        <f>SUM(C19:C27)</f>
        <v>6</v>
      </c>
      <c r="D28" s="94"/>
      <c r="E28" s="107"/>
      <c r="F28" s="94">
        <f>SUM(F19:F27)</f>
        <v>6</v>
      </c>
      <c r="H28" s="76"/>
      <c r="I28" s="76"/>
      <c r="J28" s="76"/>
      <c r="K28" s="77"/>
      <c r="L28" s="156"/>
      <c r="M28" s="79"/>
      <c r="N28" s="101">
        <f>SUM(N19:N27)</f>
        <v>6</v>
      </c>
      <c r="O28" s="101">
        <f>SUM(O19:O27)</f>
        <v>0</v>
      </c>
      <c r="P28" s="77"/>
    </row>
    <row r="29" spans="1:16" ht="41.25" customHeight="1" x14ac:dyDescent="0.3">
      <c r="B29" s="74" t="s">
        <v>43</v>
      </c>
      <c r="C29" s="115" t="s">
        <v>13</v>
      </c>
      <c r="D29" s="121" t="s">
        <v>111</v>
      </c>
      <c r="E29" s="85" t="s">
        <v>14</v>
      </c>
      <c r="F29" s="42" t="s">
        <v>15</v>
      </c>
      <c r="G29" s="43" t="s">
        <v>16</v>
      </c>
      <c r="H29" s="10" t="s">
        <v>17</v>
      </c>
      <c r="I29" s="11" t="s">
        <v>18</v>
      </c>
      <c r="J29" s="11" t="s">
        <v>19</v>
      </c>
      <c r="K29" s="11" t="s">
        <v>20</v>
      </c>
      <c r="L29" s="156"/>
      <c r="M29" s="44" t="s">
        <v>17</v>
      </c>
      <c r="N29" s="45" t="s">
        <v>21</v>
      </c>
      <c r="O29" s="45" t="s">
        <v>22</v>
      </c>
      <c r="P29" s="46" t="s">
        <v>23</v>
      </c>
    </row>
    <row r="30" spans="1:16" ht="21.65" customHeight="1" x14ac:dyDescent="0.3">
      <c r="A30" s="47"/>
      <c r="B30" s="75" t="s">
        <v>44</v>
      </c>
      <c r="C30" s="116"/>
      <c r="D30" s="119"/>
      <c r="E30" s="82"/>
      <c r="F30" s="15"/>
      <c r="G30" s="15"/>
      <c r="H30" s="15"/>
      <c r="I30" s="15"/>
      <c r="J30" s="15"/>
      <c r="K30" s="16"/>
      <c r="L30" s="156"/>
      <c r="M30" s="15"/>
      <c r="N30" s="15"/>
      <c r="O30" s="15"/>
      <c r="P30" s="16"/>
    </row>
    <row r="31" spans="1:16" ht="29.5" customHeight="1" x14ac:dyDescent="0.3">
      <c r="A31" s="47"/>
      <c r="B31" s="72" t="s">
        <v>45</v>
      </c>
      <c r="C31" s="18">
        <f>IF(E31="Trifft nicht zu",0,10)</f>
        <v>10</v>
      </c>
      <c r="D31" s="118" t="s">
        <v>46</v>
      </c>
      <c r="E31" s="86" t="s">
        <v>27</v>
      </c>
      <c r="F31" s="20">
        <f>IF(E31="JA",10,0)</f>
        <v>10</v>
      </c>
      <c r="G31" s="33"/>
      <c r="H31" s="20" t="s">
        <v>28</v>
      </c>
      <c r="I31" s="34"/>
      <c r="J31" s="34"/>
      <c r="K31" s="35"/>
      <c r="L31" s="156"/>
      <c r="M31" s="20" t="s">
        <v>27</v>
      </c>
      <c r="N31" s="20">
        <f>IF(M31="Trifft nicht zu",0,10)</f>
        <v>10</v>
      </c>
      <c r="O31" s="33"/>
      <c r="P31" s="48"/>
    </row>
    <row r="32" spans="1:16" ht="33.65" customHeight="1" x14ac:dyDescent="0.3">
      <c r="A32" s="47"/>
      <c r="B32" s="72" t="s">
        <v>47</v>
      </c>
      <c r="C32" s="18">
        <f>IF(E32="Trifft nicht zu",0,7)</f>
        <v>7</v>
      </c>
      <c r="D32" s="118" t="s">
        <v>48</v>
      </c>
      <c r="E32" s="83" t="s">
        <v>27</v>
      </c>
      <c r="F32" s="20">
        <f>IF(E32="JA",7,0)</f>
        <v>7</v>
      </c>
      <c r="G32" s="33"/>
      <c r="H32" s="20" t="s">
        <v>28</v>
      </c>
      <c r="I32" s="34"/>
      <c r="J32" s="34"/>
      <c r="K32" s="35"/>
      <c r="L32" s="80"/>
      <c r="M32" s="20" t="s">
        <v>27</v>
      </c>
      <c r="N32" s="20">
        <f>IF(M32="Trifft nicht zu",0,7)</f>
        <v>7</v>
      </c>
      <c r="O32" s="33"/>
      <c r="P32" s="48"/>
    </row>
    <row r="33" spans="1:16" ht="56.25" customHeight="1" x14ac:dyDescent="0.3">
      <c r="A33" s="47"/>
      <c r="B33" s="132" t="s">
        <v>49</v>
      </c>
      <c r="C33" s="116"/>
      <c r="D33" s="119"/>
      <c r="E33" s="82"/>
      <c r="F33" s="49"/>
      <c r="G33" s="15"/>
      <c r="H33" s="15"/>
      <c r="I33" s="15"/>
      <c r="J33" s="15"/>
      <c r="K33" s="16"/>
      <c r="L33" s="80"/>
      <c r="M33" s="15"/>
      <c r="N33" s="15"/>
      <c r="O33" s="15"/>
      <c r="P33" s="16"/>
    </row>
    <row r="34" spans="1:16" ht="55.5" customHeight="1" x14ac:dyDescent="0.3">
      <c r="A34" s="47"/>
      <c r="B34" s="73" t="s">
        <v>50</v>
      </c>
      <c r="C34" s="18">
        <f>IF(E34="Trifft nicht zu",0,10)</f>
        <v>10</v>
      </c>
      <c r="D34" s="118" t="s">
        <v>51</v>
      </c>
      <c r="E34" s="86" t="s">
        <v>27</v>
      </c>
      <c r="F34" s="20">
        <f>IF(E34="JA",10,0)</f>
        <v>10</v>
      </c>
      <c r="G34" s="33"/>
      <c r="H34" s="20" t="s">
        <v>28</v>
      </c>
      <c r="I34" s="34"/>
      <c r="J34" s="34"/>
      <c r="K34" s="35"/>
      <c r="L34" s="80"/>
      <c r="M34" s="20" t="s">
        <v>27</v>
      </c>
      <c r="N34" s="20">
        <f>IF(M34="Trifft nicht zu",0,10)</f>
        <v>10</v>
      </c>
      <c r="O34" s="33"/>
      <c r="P34" s="48"/>
    </row>
    <row r="35" spans="1:16" ht="33" customHeight="1" x14ac:dyDescent="0.3">
      <c r="A35" s="47"/>
      <c r="B35" s="72" t="s">
        <v>52</v>
      </c>
      <c r="C35" s="18">
        <f>IF(E35="Trifft nicht zu",0,3)</f>
        <v>3</v>
      </c>
      <c r="D35" s="118"/>
      <c r="E35" s="86" t="s">
        <v>27</v>
      </c>
      <c r="F35" s="20">
        <f>IF(E35="JA",3,0)</f>
        <v>3</v>
      </c>
      <c r="G35" s="33"/>
      <c r="H35" s="20" t="s">
        <v>28</v>
      </c>
      <c r="I35" s="34"/>
      <c r="J35" s="34"/>
      <c r="K35" s="35"/>
      <c r="L35" s="80"/>
      <c r="M35" s="20" t="s">
        <v>27</v>
      </c>
      <c r="N35" s="20">
        <f>IF(M35="Trifft nicht zu",0,3)</f>
        <v>3</v>
      </c>
      <c r="O35" s="33"/>
      <c r="P35" s="48"/>
    </row>
    <row r="36" spans="1:16" ht="22.75" customHeight="1" x14ac:dyDescent="0.3">
      <c r="A36" s="47"/>
      <c r="B36" s="75" t="s">
        <v>53</v>
      </c>
      <c r="C36" s="116"/>
      <c r="D36" s="119"/>
      <c r="E36" s="82"/>
      <c r="F36" s="15"/>
      <c r="G36" s="15"/>
      <c r="H36" s="15"/>
      <c r="I36" s="15"/>
      <c r="J36" s="15"/>
      <c r="K36" s="16"/>
      <c r="L36" s="80"/>
      <c r="M36" s="15"/>
      <c r="N36" s="15"/>
      <c r="O36" s="15"/>
      <c r="P36" s="16"/>
    </row>
    <row r="37" spans="1:16" ht="41.15" customHeight="1" x14ac:dyDescent="0.3">
      <c r="A37" s="47"/>
      <c r="B37" s="52" t="s">
        <v>54</v>
      </c>
      <c r="C37" s="24">
        <v>5</v>
      </c>
      <c r="D37" s="122" t="s">
        <v>55</v>
      </c>
      <c r="E37" s="58" t="s">
        <v>27</v>
      </c>
      <c r="F37" s="53">
        <f>IF(E37="JA",5,0)</f>
        <v>5</v>
      </c>
      <c r="G37" s="37"/>
      <c r="H37" s="53" t="s">
        <v>29</v>
      </c>
      <c r="I37" s="38"/>
      <c r="J37" s="38"/>
      <c r="K37" s="40"/>
      <c r="L37" s="158"/>
      <c r="M37" s="53" t="s">
        <v>29</v>
      </c>
      <c r="N37" s="59">
        <f>IF(M37="Trifft nicht zu",0,5)</f>
        <v>5</v>
      </c>
      <c r="O37" s="37"/>
      <c r="P37" s="54"/>
    </row>
    <row r="38" spans="1:16" ht="27" customHeight="1" x14ac:dyDescent="0.3">
      <c r="B38" s="70"/>
      <c r="C38" s="95">
        <f>SUM(C31:C37)</f>
        <v>35</v>
      </c>
      <c r="D38" s="95"/>
      <c r="E38" s="96"/>
      <c r="F38" s="95">
        <f>SUM(F30:F37)</f>
        <v>35</v>
      </c>
      <c r="G38" s="171"/>
      <c r="H38" s="171"/>
      <c r="I38" s="171"/>
      <c r="J38" s="171"/>
      <c r="K38" s="172"/>
      <c r="L38" s="158"/>
      <c r="M38" s="79"/>
      <c r="N38" s="101">
        <f>SUM(N30:N37)</f>
        <v>35</v>
      </c>
      <c r="O38" s="101">
        <f>SUM(O31:O37)</f>
        <v>0</v>
      </c>
      <c r="P38" s="102"/>
    </row>
    <row r="39" spans="1:16" ht="54.75" customHeight="1" x14ac:dyDescent="0.3">
      <c r="B39" s="74" t="s">
        <v>56</v>
      </c>
      <c r="C39" s="115" t="s">
        <v>13</v>
      </c>
      <c r="D39" s="121" t="s">
        <v>111</v>
      </c>
      <c r="E39" s="85" t="s">
        <v>14</v>
      </c>
      <c r="F39" s="42" t="s">
        <v>15</v>
      </c>
      <c r="G39" s="43" t="s">
        <v>16</v>
      </c>
      <c r="H39" s="10" t="s">
        <v>17</v>
      </c>
      <c r="I39" s="11" t="s">
        <v>18</v>
      </c>
      <c r="J39" s="11" t="s">
        <v>19</v>
      </c>
      <c r="K39" s="11" t="s">
        <v>20</v>
      </c>
      <c r="L39" s="158"/>
      <c r="M39" s="44" t="s">
        <v>17</v>
      </c>
      <c r="N39" s="45" t="s">
        <v>21</v>
      </c>
      <c r="O39" s="45" t="s">
        <v>22</v>
      </c>
      <c r="P39" s="46" t="s">
        <v>23</v>
      </c>
    </row>
    <row r="40" spans="1:16" ht="23.5" customHeight="1" x14ac:dyDescent="0.3">
      <c r="B40" s="75" t="s">
        <v>57</v>
      </c>
      <c r="C40" s="123"/>
      <c r="D40" s="124"/>
      <c r="E40" s="82"/>
      <c r="F40" s="15"/>
      <c r="G40" s="15"/>
      <c r="H40" s="15"/>
      <c r="I40" s="15"/>
      <c r="J40" s="15"/>
      <c r="K40" s="16"/>
      <c r="L40" s="158"/>
      <c r="M40" s="15"/>
      <c r="N40" s="15"/>
      <c r="O40" s="15"/>
      <c r="P40" s="16"/>
    </row>
    <row r="41" spans="1:16" ht="65.25" customHeight="1" x14ac:dyDescent="0.3">
      <c r="B41" s="17" t="s">
        <v>58</v>
      </c>
      <c r="C41" s="19">
        <v>3</v>
      </c>
      <c r="D41" s="118" t="s">
        <v>59</v>
      </c>
      <c r="E41" s="83" t="s">
        <v>27</v>
      </c>
      <c r="F41" s="20">
        <f>IF(E41="JA",3,0)</f>
        <v>3</v>
      </c>
      <c r="G41" s="33"/>
      <c r="H41" s="20" t="s">
        <v>29</v>
      </c>
      <c r="I41" s="34"/>
      <c r="J41" s="34"/>
      <c r="K41" s="35"/>
      <c r="L41" s="158"/>
      <c r="M41" s="20" t="s">
        <v>27</v>
      </c>
      <c r="N41" s="20">
        <v>3</v>
      </c>
      <c r="O41" s="33"/>
      <c r="P41" s="48"/>
    </row>
    <row r="42" spans="1:16" ht="64.5" customHeight="1" x14ac:dyDescent="0.3">
      <c r="B42" s="73" t="s">
        <v>60</v>
      </c>
      <c r="C42" s="18">
        <f>IF(E42="Trifft nicht zu",0,10)</f>
        <v>10</v>
      </c>
      <c r="D42" s="118" t="s">
        <v>61</v>
      </c>
      <c r="E42" s="83" t="s">
        <v>27</v>
      </c>
      <c r="F42" s="20">
        <f>IF(E42="JA",10,0)</f>
        <v>10</v>
      </c>
      <c r="G42" s="33"/>
      <c r="H42" s="20" t="s">
        <v>29</v>
      </c>
      <c r="I42" s="34"/>
      <c r="J42" s="34"/>
      <c r="K42" s="35"/>
      <c r="L42" s="158"/>
      <c r="M42" s="20" t="s">
        <v>27</v>
      </c>
      <c r="N42" s="20">
        <f t="shared" ref="N42:N43" si="0">IF(M42="Trifft nicht zu",0,10)</f>
        <v>10</v>
      </c>
      <c r="O42" s="33"/>
      <c r="P42" s="48"/>
    </row>
    <row r="43" spans="1:16" ht="56.25" customHeight="1" x14ac:dyDescent="0.3">
      <c r="B43" s="73" t="s">
        <v>62</v>
      </c>
      <c r="C43" s="18">
        <f>IF(E43="Trifft nicht zu",0,10)</f>
        <v>10</v>
      </c>
      <c r="D43" s="118"/>
      <c r="E43" s="83" t="s">
        <v>27</v>
      </c>
      <c r="F43" s="20">
        <f>IF(E43="JA",10,0)</f>
        <v>10</v>
      </c>
      <c r="G43" s="33"/>
      <c r="H43" s="20" t="s">
        <v>29</v>
      </c>
      <c r="I43" s="34"/>
      <c r="J43" s="34"/>
      <c r="K43" s="35"/>
      <c r="L43" s="158"/>
      <c r="M43" s="20" t="s">
        <v>27</v>
      </c>
      <c r="N43" s="20">
        <f t="shared" si="0"/>
        <v>10</v>
      </c>
      <c r="O43" s="33"/>
      <c r="P43" s="48"/>
    </row>
    <row r="44" spans="1:16" ht="22.4" customHeight="1" x14ac:dyDescent="0.3">
      <c r="B44" s="75" t="s">
        <v>63</v>
      </c>
      <c r="C44" s="123"/>
      <c r="D44" s="124"/>
      <c r="E44" s="82"/>
      <c r="F44" s="15"/>
      <c r="G44" s="15"/>
      <c r="H44" s="15"/>
      <c r="I44" s="15"/>
      <c r="J44" s="15"/>
      <c r="K44" s="16"/>
      <c r="L44" s="158"/>
      <c r="M44" s="15"/>
      <c r="N44" s="15"/>
      <c r="O44" s="15"/>
      <c r="P44" s="16"/>
    </row>
    <row r="45" spans="1:16" ht="47.15" customHeight="1" x14ac:dyDescent="0.3">
      <c r="B45" s="133" t="s">
        <v>64</v>
      </c>
      <c r="C45" s="125">
        <f>IF(E45="Trifft nicht zu",0,10)</f>
        <v>10</v>
      </c>
      <c r="D45" s="122" t="s">
        <v>65</v>
      </c>
      <c r="E45" s="58" t="s">
        <v>27</v>
      </c>
      <c r="F45" s="53">
        <f>IF(E45="JA",10,0)</f>
        <v>10</v>
      </c>
      <c r="G45" s="37"/>
      <c r="H45" s="53" t="s">
        <v>29</v>
      </c>
      <c r="I45" s="38"/>
      <c r="J45" s="38"/>
      <c r="K45" s="40"/>
      <c r="L45" s="159"/>
      <c r="M45" s="53" t="s">
        <v>27</v>
      </c>
      <c r="N45" s="20">
        <f>IF(M45="Trifft nicht zu",0,10)</f>
        <v>10</v>
      </c>
      <c r="O45" s="60"/>
      <c r="P45" s="77"/>
    </row>
    <row r="46" spans="1:16" ht="28.4" customHeight="1" x14ac:dyDescent="0.3">
      <c r="B46" s="41"/>
      <c r="C46" s="95">
        <f>SUM(C40:C45)</f>
        <v>33</v>
      </c>
      <c r="D46" s="95"/>
      <c r="E46" s="96"/>
      <c r="F46" s="95">
        <f>SUM(F40:F45)</f>
        <v>33</v>
      </c>
      <c r="K46" s="35"/>
      <c r="L46" s="158"/>
      <c r="M46" s="79"/>
      <c r="N46" s="101">
        <f>SUM(N41:N45)</f>
        <v>33</v>
      </c>
      <c r="O46" s="101">
        <f>SUM(O41:O45)</f>
        <v>0</v>
      </c>
      <c r="P46" s="102"/>
    </row>
    <row r="47" spans="1:16" ht="50.25" customHeight="1" x14ac:dyDescent="0.3">
      <c r="B47" s="74" t="s">
        <v>66</v>
      </c>
      <c r="C47" s="115" t="s">
        <v>13</v>
      </c>
      <c r="D47" s="121" t="s">
        <v>111</v>
      </c>
      <c r="E47" s="85" t="s">
        <v>67</v>
      </c>
      <c r="F47" s="42" t="s">
        <v>15</v>
      </c>
      <c r="G47" s="43" t="s">
        <v>16</v>
      </c>
      <c r="H47" s="10" t="s">
        <v>68</v>
      </c>
      <c r="I47" s="11" t="s">
        <v>18</v>
      </c>
      <c r="J47" s="11" t="s">
        <v>19</v>
      </c>
      <c r="K47" s="11" t="s">
        <v>20</v>
      </c>
      <c r="L47" s="158"/>
      <c r="M47" s="44" t="s">
        <v>68</v>
      </c>
      <c r="N47" s="45" t="s">
        <v>21</v>
      </c>
      <c r="O47" s="45" t="s">
        <v>22</v>
      </c>
      <c r="P47" s="46" t="s">
        <v>23</v>
      </c>
    </row>
    <row r="48" spans="1:16" ht="23.5" customHeight="1" x14ac:dyDescent="0.3">
      <c r="A48" s="55"/>
      <c r="B48" s="75" t="s">
        <v>69</v>
      </c>
      <c r="C48" s="123"/>
      <c r="D48" s="124"/>
      <c r="E48" s="82"/>
      <c r="F48" s="15"/>
      <c r="G48" s="15"/>
      <c r="H48" s="15"/>
      <c r="I48" s="15"/>
      <c r="J48" s="15"/>
      <c r="K48" s="87"/>
      <c r="L48" s="158"/>
      <c r="M48" s="15"/>
      <c r="N48" s="15"/>
      <c r="O48" s="15"/>
      <c r="P48" s="16"/>
    </row>
    <row r="49" spans="1:16" ht="27.65" customHeight="1" x14ac:dyDescent="0.3">
      <c r="A49" s="55"/>
      <c r="B49" s="50" t="s">
        <v>70</v>
      </c>
      <c r="C49" s="19">
        <v>2</v>
      </c>
      <c r="D49" s="118" t="s">
        <v>71</v>
      </c>
      <c r="E49" s="83" t="s">
        <v>27</v>
      </c>
      <c r="F49" s="20">
        <v>2</v>
      </c>
      <c r="G49" s="33"/>
      <c r="H49" s="20" t="s">
        <v>29</v>
      </c>
      <c r="I49" s="33"/>
      <c r="J49" s="33"/>
      <c r="K49" s="35"/>
      <c r="L49" s="158"/>
      <c r="M49" s="20" t="s">
        <v>29</v>
      </c>
      <c r="N49" s="19">
        <v>2</v>
      </c>
      <c r="O49" s="33"/>
      <c r="P49" s="48"/>
    </row>
    <row r="50" spans="1:16" ht="27.65" customHeight="1" x14ac:dyDescent="0.3">
      <c r="A50" s="55"/>
      <c r="B50" s="50" t="s">
        <v>72</v>
      </c>
      <c r="C50" s="19">
        <v>2</v>
      </c>
      <c r="D50" s="118" t="s">
        <v>71</v>
      </c>
      <c r="E50" s="83" t="s">
        <v>27</v>
      </c>
      <c r="F50" s="20">
        <v>2</v>
      </c>
      <c r="G50" s="33"/>
      <c r="H50" s="20" t="s">
        <v>29</v>
      </c>
      <c r="I50" s="33"/>
      <c r="J50" s="33"/>
      <c r="K50" s="35"/>
      <c r="L50" s="158"/>
      <c r="M50" s="20" t="s">
        <v>29</v>
      </c>
      <c r="N50" s="19">
        <v>2</v>
      </c>
      <c r="O50" s="33"/>
      <c r="P50" s="48"/>
    </row>
    <row r="51" spans="1:16" ht="27.65" customHeight="1" x14ac:dyDescent="0.3">
      <c r="A51" s="55"/>
      <c r="B51" s="17" t="s">
        <v>73</v>
      </c>
      <c r="C51" s="19">
        <v>2</v>
      </c>
      <c r="D51" s="118" t="s">
        <v>74</v>
      </c>
      <c r="E51" s="83" t="s">
        <v>27</v>
      </c>
      <c r="F51" s="20">
        <f>IF(E51="JA",2,0)</f>
        <v>2</v>
      </c>
      <c r="G51" s="33"/>
      <c r="H51" s="20" t="s">
        <v>29</v>
      </c>
      <c r="I51" s="33"/>
      <c r="J51" s="33"/>
      <c r="K51" s="35"/>
      <c r="L51" s="158"/>
      <c r="M51" s="20" t="s">
        <v>29</v>
      </c>
      <c r="N51" s="19">
        <v>2</v>
      </c>
      <c r="O51" s="33"/>
      <c r="P51" s="48"/>
    </row>
    <row r="52" spans="1:16" ht="26.15" customHeight="1" x14ac:dyDescent="0.3">
      <c r="A52" s="55"/>
      <c r="B52" s="17" t="s">
        <v>75</v>
      </c>
      <c r="C52" s="19">
        <v>1</v>
      </c>
      <c r="D52" s="118" t="s">
        <v>76</v>
      </c>
      <c r="E52" s="83" t="s">
        <v>27</v>
      </c>
      <c r="F52" s="20">
        <f>IF(E52="JA",1,0)</f>
        <v>1</v>
      </c>
      <c r="G52" s="33"/>
      <c r="H52" s="20" t="s">
        <v>29</v>
      </c>
      <c r="I52" s="33"/>
      <c r="J52" s="33"/>
      <c r="K52" s="35"/>
      <c r="L52" s="80"/>
      <c r="M52" s="20" t="s">
        <v>29</v>
      </c>
      <c r="N52" s="19">
        <v>1</v>
      </c>
      <c r="O52" s="33"/>
      <c r="P52" s="48"/>
    </row>
    <row r="53" spans="1:16" ht="27.65" customHeight="1" x14ac:dyDescent="0.3">
      <c r="A53" s="55"/>
      <c r="B53" s="17" t="s">
        <v>77</v>
      </c>
      <c r="C53" s="19">
        <v>2</v>
      </c>
      <c r="D53" s="118" t="s">
        <v>76</v>
      </c>
      <c r="E53" s="83" t="s">
        <v>27</v>
      </c>
      <c r="F53" s="20">
        <f>IF(E53="JA",2,0)</f>
        <v>2</v>
      </c>
      <c r="G53" s="33"/>
      <c r="H53" s="20" t="s">
        <v>29</v>
      </c>
      <c r="I53" s="33"/>
      <c r="J53" s="33"/>
      <c r="K53" s="35"/>
      <c r="L53" s="80"/>
      <c r="M53" s="20" t="s">
        <v>29</v>
      </c>
      <c r="N53" s="19">
        <v>2</v>
      </c>
      <c r="O53" s="33"/>
      <c r="P53" s="48"/>
    </row>
    <row r="54" spans="1:16" ht="29.15" customHeight="1" x14ac:dyDescent="0.3">
      <c r="A54" s="55"/>
      <c r="B54" s="17" t="s">
        <v>78</v>
      </c>
      <c r="C54" s="19">
        <v>3</v>
      </c>
      <c r="D54" s="118" t="s">
        <v>79</v>
      </c>
      <c r="E54" s="83" t="s">
        <v>27</v>
      </c>
      <c r="F54" s="20">
        <f>IF(E54="JA",3,0)</f>
        <v>3</v>
      </c>
      <c r="G54" s="33"/>
      <c r="H54" s="20" t="s">
        <v>29</v>
      </c>
      <c r="I54" s="33"/>
      <c r="J54" s="33"/>
      <c r="K54" s="35"/>
      <c r="L54" s="80"/>
      <c r="M54" s="20" t="s">
        <v>29</v>
      </c>
      <c r="N54" s="19">
        <v>3</v>
      </c>
      <c r="O54" s="33"/>
      <c r="P54" s="48"/>
    </row>
    <row r="55" spans="1:16" ht="30.65" customHeight="1" x14ac:dyDescent="0.3">
      <c r="A55" s="55"/>
      <c r="B55" s="17" t="s">
        <v>80</v>
      </c>
      <c r="C55" s="19">
        <v>2</v>
      </c>
      <c r="D55" s="118" t="s">
        <v>79</v>
      </c>
      <c r="E55" s="83" t="s">
        <v>27</v>
      </c>
      <c r="F55" s="20">
        <f>IF(E55="JA",2,0)</f>
        <v>2</v>
      </c>
      <c r="G55" s="33"/>
      <c r="H55" s="20" t="s">
        <v>29</v>
      </c>
      <c r="I55" s="33"/>
      <c r="J55" s="33"/>
      <c r="K55" s="35"/>
      <c r="L55" s="80"/>
      <c r="M55" s="20" t="s">
        <v>29</v>
      </c>
      <c r="N55" s="19">
        <v>2</v>
      </c>
      <c r="O55" s="33"/>
      <c r="P55" s="48"/>
    </row>
    <row r="56" spans="1:16" ht="22.4" customHeight="1" x14ac:dyDescent="0.3">
      <c r="A56" s="55"/>
      <c r="B56" s="75" t="s">
        <v>81</v>
      </c>
      <c r="C56" s="123"/>
      <c r="D56" s="124"/>
      <c r="E56" s="82"/>
      <c r="F56" s="15"/>
      <c r="G56" s="15"/>
      <c r="H56" s="15"/>
      <c r="I56" s="15"/>
      <c r="J56" s="15"/>
      <c r="K56" s="87"/>
      <c r="L56" s="80"/>
      <c r="M56" s="15"/>
      <c r="N56" s="15"/>
      <c r="O56" s="15"/>
      <c r="P56" s="16"/>
    </row>
    <row r="57" spans="1:16" ht="30.65" customHeight="1" x14ac:dyDescent="0.3">
      <c r="A57" s="55"/>
      <c r="B57" s="17" t="s">
        <v>82</v>
      </c>
      <c r="C57" s="19">
        <v>5</v>
      </c>
      <c r="D57" s="118" t="s">
        <v>76</v>
      </c>
      <c r="E57" s="83" t="s">
        <v>27</v>
      </c>
      <c r="F57" s="20">
        <f>IF(E57="JA",5,0)</f>
        <v>5</v>
      </c>
      <c r="G57" s="33"/>
      <c r="H57" s="20" t="s">
        <v>29</v>
      </c>
      <c r="I57" s="33"/>
      <c r="J57" s="33"/>
      <c r="K57" s="35"/>
      <c r="L57" s="80"/>
      <c r="M57" s="20" t="s">
        <v>29</v>
      </c>
      <c r="N57" s="20">
        <v>5</v>
      </c>
      <c r="O57" s="33"/>
      <c r="P57" s="48"/>
    </row>
    <row r="58" spans="1:16" ht="21.65" customHeight="1" x14ac:dyDescent="0.3">
      <c r="A58" s="55"/>
      <c r="B58" s="75" t="s">
        <v>83</v>
      </c>
      <c r="C58" s="123"/>
      <c r="D58" s="124"/>
      <c r="E58" s="82"/>
      <c r="F58" s="15"/>
      <c r="G58" s="15"/>
      <c r="H58" s="15"/>
      <c r="I58" s="15"/>
      <c r="J58" s="15"/>
      <c r="K58" s="87"/>
      <c r="L58" s="158"/>
      <c r="M58" s="15"/>
      <c r="N58" s="15"/>
      <c r="O58" s="15"/>
      <c r="P58" s="16"/>
    </row>
    <row r="59" spans="1:16" ht="26.5" customHeight="1" x14ac:dyDescent="0.3">
      <c r="B59" s="17" t="s">
        <v>84</v>
      </c>
      <c r="C59" s="19">
        <v>3</v>
      </c>
      <c r="D59" s="118" t="s">
        <v>76</v>
      </c>
      <c r="E59" s="83" t="s">
        <v>27</v>
      </c>
      <c r="F59" s="20">
        <f>IF(E59="JA",3,0)</f>
        <v>3</v>
      </c>
      <c r="G59" s="33"/>
      <c r="H59" s="20" t="s">
        <v>29</v>
      </c>
      <c r="I59" s="33"/>
      <c r="J59" s="33"/>
      <c r="K59" s="35"/>
      <c r="L59" s="158"/>
      <c r="M59" s="20" t="s">
        <v>29</v>
      </c>
      <c r="N59" s="20">
        <v>3</v>
      </c>
      <c r="O59" s="33"/>
      <c r="P59" s="48"/>
    </row>
    <row r="60" spans="1:16" ht="26.15" customHeight="1" x14ac:dyDescent="0.3">
      <c r="B60" s="36" t="s">
        <v>85</v>
      </c>
      <c r="C60" s="24">
        <v>1</v>
      </c>
      <c r="D60" s="118" t="s">
        <v>76</v>
      </c>
      <c r="E60" s="58" t="s">
        <v>27</v>
      </c>
      <c r="F60" s="53">
        <f>IF(E60="JA",1,0)</f>
        <v>1</v>
      </c>
      <c r="G60" s="37"/>
      <c r="H60" s="53" t="s">
        <v>29</v>
      </c>
      <c r="I60" s="37"/>
      <c r="J60" s="37"/>
      <c r="K60" s="40"/>
      <c r="L60" s="158"/>
      <c r="M60" s="58" t="s">
        <v>29</v>
      </c>
      <c r="N60" s="53">
        <v>1</v>
      </c>
      <c r="O60" s="37"/>
      <c r="P60" s="54"/>
    </row>
    <row r="61" spans="1:16" ht="28.4" customHeight="1" x14ac:dyDescent="0.3">
      <c r="B61" s="41"/>
      <c r="C61" s="95">
        <f>SUM(C48:C60)</f>
        <v>23</v>
      </c>
      <c r="D61" s="95"/>
      <c r="E61" s="96"/>
      <c r="F61" s="95">
        <f>SUM(F49:F60)</f>
        <v>23</v>
      </c>
      <c r="K61" s="35"/>
      <c r="L61" s="158"/>
      <c r="N61" s="103">
        <f>SUM(N49:N60)</f>
        <v>23</v>
      </c>
      <c r="O61" s="103">
        <f>SUM(O49:O60)</f>
        <v>0</v>
      </c>
      <c r="P61" s="104"/>
    </row>
    <row r="62" spans="1:16" ht="55.5" customHeight="1" x14ac:dyDescent="0.3">
      <c r="B62" s="74" t="s">
        <v>86</v>
      </c>
      <c r="C62" s="115" t="s">
        <v>13</v>
      </c>
      <c r="D62" s="121" t="s">
        <v>111</v>
      </c>
      <c r="E62" s="85" t="s">
        <v>14</v>
      </c>
      <c r="F62" s="56" t="s">
        <v>15</v>
      </c>
      <c r="G62" s="43" t="s">
        <v>16</v>
      </c>
      <c r="H62" s="10" t="s">
        <v>17</v>
      </c>
      <c r="I62" s="11" t="s">
        <v>87</v>
      </c>
      <c r="J62" s="11" t="s">
        <v>19</v>
      </c>
      <c r="K62" s="11" t="s">
        <v>20</v>
      </c>
      <c r="L62" s="158"/>
      <c r="M62" s="44" t="s">
        <v>17</v>
      </c>
      <c r="N62" s="45" t="s">
        <v>21</v>
      </c>
      <c r="O62" s="45" t="s">
        <v>22</v>
      </c>
      <c r="P62" s="46" t="s">
        <v>23</v>
      </c>
    </row>
    <row r="63" spans="1:16" ht="23.15" customHeight="1" x14ac:dyDescent="0.3">
      <c r="B63" s="75" t="s">
        <v>88</v>
      </c>
      <c r="C63" s="126"/>
      <c r="D63" s="127"/>
      <c r="E63" s="88"/>
      <c r="F63" s="49"/>
      <c r="G63" s="49"/>
      <c r="H63" s="49"/>
      <c r="I63" s="49"/>
      <c r="J63" s="49"/>
      <c r="K63" s="57"/>
      <c r="L63" s="158"/>
      <c r="M63" s="49"/>
      <c r="N63" s="49"/>
      <c r="O63" s="49"/>
      <c r="P63" s="57"/>
    </row>
    <row r="64" spans="1:16" ht="39" x14ac:dyDescent="0.3">
      <c r="B64" s="72" t="s">
        <v>89</v>
      </c>
      <c r="C64" s="19">
        <f>IF(E64="Trifft nicht zu",0,4)</f>
        <v>4</v>
      </c>
      <c r="D64" s="118" t="s">
        <v>90</v>
      </c>
      <c r="E64" s="83" t="s">
        <v>27</v>
      </c>
      <c r="F64" s="20">
        <f>IF(E64="JA",4,0)</f>
        <v>4</v>
      </c>
      <c r="G64" s="34"/>
      <c r="H64" s="20" t="s">
        <v>29</v>
      </c>
      <c r="I64" s="34"/>
      <c r="J64" s="33"/>
      <c r="K64" s="48"/>
      <c r="L64" s="158"/>
      <c r="M64" s="20" t="s">
        <v>27</v>
      </c>
      <c r="N64" s="20">
        <f>IF(M64="Trifft nicht zu",0,4)</f>
        <v>4</v>
      </c>
      <c r="O64" s="33"/>
      <c r="P64" s="48"/>
    </row>
    <row r="65" spans="2:17" ht="26" x14ac:dyDescent="0.3">
      <c r="B65" s="50" t="s">
        <v>91</v>
      </c>
      <c r="C65" s="19">
        <v>3</v>
      </c>
      <c r="D65" s="118" t="s">
        <v>92</v>
      </c>
      <c r="E65" s="83" t="s">
        <v>27</v>
      </c>
      <c r="F65" s="20">
        <f>IF(E65="JA",3,0)</f>
        <v>3</v>
      </c>
      <c r="G65" s="34"/>
      <c r="H65" s="20" t="s">
        <v>29</v>
      </c>
      <c r="I65" s="34"/>
      <c r="J65" s="33"/>
      <c r="K65" s="48"/>
      <c r="L65" s="158"/>
      <c r="M65" s="20" t="s">
        <v>27</v>
      </c>
      <c r="N65" s="20">
        <v>3</v>
      </c>
      <c r="O65" s="33"/>
      <c r="P65" s="48"/>
      <c r="Q65" s="105"/>
    </row>
    <row r="66" spans="2:17" ht="39" x14ac:dyDescent="0.3">
      <c r="B66" s="72" t="s">
        <v>93</v>
      </c>
      <c r="C66" s="19">
        <f>IF(E66="Trifft nicht zu",0,3)</f>
        <v>3</v>
      </c>
      <c r="D66" s="118" t="s">
        <v>94</v>
      </c>
      <c r="E66" s="83" t="s">
        <v>27</v>
      </c>
      <c r="F66" s="20">
        <f>IF(E66="JA",3,0)</f>
        <v>3</v>
      </c>
      <c r="G66" s="34"/>
      <c r="H66" s="20" t="s">
        <v>29</v>
      </c>
      <c r="I66" s="34"/>
      <c r="J66" s="33"/>
      <c r="K66" s="48"/>
      <c r="L66" s="158"/>
      <c r="M66" s="20" t="s">
        <v>27</v>
      </c>
      <c r="N66" s="20">
        <f>IF(M66="Trifft nicht zu",0,3)</f>
        <v>3</v>
      </c>
      <c r="O66" s="33"/>
      <c r="P66" s="48"/>
    </row>
    <row r="67" spans="2:17" ht="39" x14ac:dyDescent="0.3">
      <c r="B67" s="36" t="s">
        <v>95</v>
      </c>
      <c r="C67" s="19">
        <v>3</v>
      </c>
      <c r="D67" s="118" t="s">
        <v>96</v>
      </c>
      <c r="E67" s="69" t="s">
        <v>27</v>
      </c>
      <c r="F67" s="53">
        <f>IF(E67="JA",3,0)</f>
        <v>3</v>
      </c>
      <c r="G67" s="38"/>
      <c r="H67" s="53" t="s">
        <v>29</v>
      </c>
      <c r="I67" s="38"/>
      <c r="J67" s="37"/>
      <c r="K67" s="54"/>
      <c r="L67" s="158"/>
      <c r="M67" s="53" t="s">
        <v>27</v>
      </c>
      <c r="N67" s="53">
        <v>3</v>
      </c>
      <c r="O67" s="37"/>
      <c r="P67" s="54"/>
    </row>
    <row r="68" spans="2:17" ht="27.65" customHeight="1" x14ac:dyDescent="0.3">
      <c r="B68" s="41"/>
      <c r="C68" s="95">
        <f>SUM(C64:C67)</f>
        <v>13</v>
      </c>
      <c r="D68" s="95"/>
      <c r="E68" s="96"/>
      <c r="F68" s="95">
        <f>SUM(F64:F67)</f>
        <v>13</v>
      </c>
      <c r="K68" s="35"/>
      <c r="L68" s="158"/>
      <c r="N68" s="66">
        <f>SUM(N64:N67)</f>
        <v>13</v>
      </c>
      <c r="O68" s="103">
        <f>SUM(O64:O67)</f>
        <v>0</v>
      </c>
      <c r="P68" s="103"/>
      <c r="Q68" s="61"/>
    </row>
    <row r="69" spans="2:17" ht="53.25" customHeight="1" x14ac:dyDescent="0.3">
      <c r="B69" s="74" t="s">
        <v>97</v>
      </c>
      <c r="C69" s="115" t="s">
        <v>13</v>
      </c>
      <c r="D69" s="121" t="s">
        <v>111</v>
      </c>
      <c r="E69" s="85" t="s">
        <v>67</v>
      </c>
      <c r="F69" s="42" t="s">
        <v>15</v>
      </c>
      <c r="G69" s="43" t="s">
        <v>16</v>
      </c>
      <c r="H69" s="10" t="s">
        <v>68</v>
      </c>
      <c r="I69" s="11" t="s">
        <v>87</v>
      </c>
      <c r="J69" s="11" t="s">
        <v>19</v>
      </c>
      <c r="K69" s="11" t="s">
        <v>20</v>
      </c>
      <c r="L69" s="158"/>
      <c r="M69" s="44" t="s">
        <v>68</v>
      </c>
      <c r="N69" s="45" t="s">
        <v>21</v>
      </c>
      <c r="O69" s="45" t="s">
        <v>22</v>
      </c>
      <c r="P69" s="46" t="s">
        <v>23</v>
      </c>
    </row>
    <row r="70" spans="2:17" ht="29.5" customHeight="1" x14ac:dyDescent="0.3">
      <c r="B70" s="75" t="s">
        <v>98</v>
      </c>
      <c r="C70" s="24">
        <v>10</v>
      </c>
      <c r="D70" s="122" t="s">
        <v>99</v>
      </c>
      <c r="E70" s="89" t="s">
        <v>27</v>
      </c>
      <c r="F70" s="59">
        <f>IF(E70="JA",10,0)</f>
        <v>10</v>
      </c>
      <c r="G70" s="39"/>
      <c r="H70" s="59" t="s">
        <v>29</v>
      </c>
      <c r="I70" s="39"/>
      <c r="J70" s="39"/>
      <c r="K70" s="40"/>
      <c r="L70" s="158"/>
      <c r="M70" s="59" t="s">
        <v>29</v>
      </c>
      <c r="N70" s="59">
        <v>10</v>
      </c>
      <c r="O70" s="37"/>
      <c r="P70" s="54"/>
    </row>
    <row r="71" spans="2:17" ht="28.75" customHeight="1" x14ac:dyDescent="0.3">
      <c r="B71" s="41"/>
      <c r="C71" s="95">
        <f>SUM(C70)</f>
        <v>10</v>
      </c>
      <c r="D71" s="95"/>
      <c r="E71" s="96"/>
      <c r="F71" s="95">
        <f>SUM(F70)</f>
        <v>10</v>
      </c>
      <c r="K71" s="35"/>
      <c r="L71" s="158"/>
      <c r="N71" s="103">
        <f>SUM(N70)</f>
        <v>10</v>
      </c>
      <c r="O71" s="103">
        <f>SUM(O70)</f>
        <v>0</v>
      </c>
      <c r="P71" s="104"/>
    </row>
    <row r="72" spans="2:17" ht="46.5" customHeight="1" x14ac:dyDescent="0.3">
      <c r="B72" s="131" t="s">
        <v>110</v>
      </c>
      <c r="C72" s="115" t="s">
        <v>13</v>
      </c>
      <c r="D72" s="121" t="s">
        <v>111</v>
      </c>
      <c r="E72" s="85" t="s">
        <v>67</v>
      </c>
      <c r="F72" s="42" t="s">
        <v>15</v>
      </c>
      <c r="G72" s="43" t="s">
        <v>16</v>
      </c>
      <c r="H72" s="10" t="s">
        <v>68</v>
      </c>
      <c r="I72" s="11" t="s">
        <v>87</v>
      </c>
      <c r="J72" s="11" t="s">
        <v>19</v>
      </c>
      <c r="K72" s="11" t="s">
        <v>20</v>
      </c>
      <c r="L72" s="158"/>
      <c r="M72" s="44" t="s">
        <v>68</v>
      </c>
      <c r="N72" s="45" t="s">
        <v>21</v>
      </c>
      <c r="O72" s="45" t="s">
        <v>22</v>
      </c>
      <c r="P72" s="46" t="s">
        <v>23</v>
      </c>
    </row>
    <row r="73" spans="2:17" ht="44.25" customHeight="1" x14ac:dyDescent="0.3">
      <c r="B73" s="75" t="s">
        <v>100</v>
      </c>
      <c r="C73" s="24">
        <v>10</v>
      </c>
      <c r="D73" s="122" t="s">
        <v>101</v>
      </c>
      <c r="E73" s="89" t="s">
        <v>27</v>
      </c>
      <c r="F73" s="59">
        <f>IF(E73="JA",10,0)</f>
        <v>10</v>
      </c>
      <c r="G73" s="60"/>
      <c r="H73" s="59" t="s">
        <v>29</v>
      </c>
      <c r="I73" s="39"/>
      <c r="J73" s="39"/>
      <c r="K73" s="40"/>
      <c r="L73" s="158"/>
      <c r="M73" s="59" t="s">
        <v>29</v>
      </c>
      <c r="N73" s="59">
        <v>10</v>
      </c>
      <c r="O73" s="37"/>
      <c r="P73" s="54"/>
    </row>
    <row r="74" spans="2:17" ht="24.65" customHeight="1" x14ac:dyDescent="0.3">
      <c r="B74" s="68"/>
      <c r="C74" s="66">
        <f>SUM(C73)</f>
        <v>10</v>
      </c>
      <c r="D74" s="66"/>
      <c r="E74" s="67"/>
      <c r="F74" s="66">
        <f>SUM(F73)</f>
        <v>10</v>
      </c>
      <c r="G74" s="65"/>
      <c r="H74" s="65"/>
      <c r="I74" s="65"/>
      <c r="J74" s="65"/>
      <c r="K74" s="90"/>
      <c r="L74" s="158"/>
      <c r="N74" s="103">
        <f>SUM(N73)</f>
        <v>10</v>
      </c>
      <c r="O74" s="103">
        <f>SUM(O73)</f>
        <v>0</v>
      </c>
      <c r="Q74" s="61"/>
    </row>
    <row r="75" spans="2:17" ht="13" x14ac:dyDescent="0.3">
      <c r="B75" s="61"/>
      <c r="K75" s="35"/>
      <c r="L75" s="158"/>
      <c r="N75" s="1"/>
      <c r="P75" s="35"/>
    </row>
    <row r="76" spans="2:17" ht="13.5" thickBot="1" x14ac:dyDescent="0.35">
      <c r="B76" s="61"/>
      <c r="C76" s="51" t="s">
        <v>102</v>
      </c>
      <c r="D76" s="51"/>
      <c r="F76" s="71" t="s">
        <v>103</v>
      </c>
      <c r="K76" s="35"/>
      <c r="L76" s="158"/>
      <c r="N76" s="1"/>
      <c r="O76" s="51" t="s">
        <v>104</v>
      </c>
      <c r="P76" s="100" t="s">
        <v>105</v>
      </c>
    </row>
    <row r="77" spans="2:17" ht="15" thickBot="1" x14ac:dyDescent="0.4">
      <c r="B77" s="61"/>
      <c r="C77" s="128">
        <f>SUM(C71,C68,C61,C46,C38,C28,C74)</f>
        <v>130</v>
      </c>
      <c r="F77" s="97">
        <f>SUM(F71,F68,F61,F46,F38,F74,F28)</f>
        <v>130</v>
      </c>
      <c r="K77" s="35"/>
      <c r="L77" s="158"/>
      <c r="N77" s="106">
        <f>SUM(N74,N71,N68,N61,N46,N38,N28)</f>
        <v>130</v>
      </c>
      <c r="O77" s="112">
        <f>SUM(O74, O71,O68, O61, O46,O38,O28)</f>
        <v>0</v>
      </c>
      <c r="P77" s="111">
        <f>N77*60%</f>
        <v>78</v>
      </c>
    </row>
    <row r="78" spans="2:17" ht="13" x14ac:dyDescent="0.3">
      <c r="B78" s="61"/>
      <c r="K78" s="35"/>
      <c r="L78" s="158"/>
      <c r="N78" s="1"/>
      <c r="P78" s="35"/>
    </row>
    <row r="79" spans="2:17" ht="26.5" thickBot="1" x14ac:dyDescent="0.35">
      <c r="B79" s="78" t="s">
        <v>106</v>
      </c>
      <c r="K79" s="35"/>
      <c r="L79" s="158"/>
      <c r="N79" s="1"/>
      <c r="O79" s="113">
        <f>O77/N77</f>
        <v>0</v>
      </c>
      <c r="P79" s="35"/>
    </row>
    <row r="80" spans="2:17" ht="13" x14ac:dyDescent="0.3">
      <c r="B80" s="110" t="s">
        <v>105</v>
      </c>
      <c r="C80" s="128">
        <f>C77*60%</f>
        <v>78</v>
      </c>
      <c r="F80" s="62"/>
      <c r="K80" s="35"/>
      <c r="L80" s="158"/>
      <c r="N80" s="1"/>
      <c r="P80" s="35"/>
    </row>
    <row r="81" spans="2:16" ht="13" x14ac:dyDescent="0.3">
      <c r="B81" s="61"/>
      <c r="C81" s="62"/>
      <c r="D81" s="62"/>
      <c r="F81" s="62"/>
      <c r="K81" s="35"/>
      <c r="L81" s="158"/>
      <c r="N81" s="1"/>
      <c r="P81" s="35"/>
    </row>
    <row r="82" spans="2:16" ht="14.5" customHeight="1" x14ac:dyDescent="0.3">
      <c r="B82" s="61"/>
      <c r="E82" s="146" t="s">
        <v>107</v>
      </c>
      <c r="F82" s="147"/>
      <c r="G82" s="147"/>
      <c r="H82" s="147"/>
      <c r="I82" s="147"/>
      <c r="J82" s="147"/>
      <c r="K82" s="148"/>
      <c r="L82" s="160"/>
      <c r="M82" s="161" t="s">
        <v>108</v>
      </c>
      <c r="N82" s="162"/>
      <c r="O82" s="163"/>
      <c r="P82" s="164"/>
    </row>
    <row r="83" spans="2:16" ht="13" x14ac:dyDescent="0.3">
      <c r="B83" s="61"/>
      <c r="E83" s="149"/>
      <c r="F83" s="150"/>
      <c r="G83" s="150"/>
      <c r="H83" s="150"/>
      <c r="I83" s="150"/>
      <c r="J83" s="150"/>
      <c r="K83" s="151"/>
      <c r="L83" s="160"/>
      <c r="M83" s="165"/>
      <c r="N83" s="166"/>
      <c r="O83" s="166"/>
      <c r="P83" s="167"/>
    </row>
    <row r="84" spans="2:16" ht="13" x14ac:dyDescent="0.3">
      <c r="B84" s="61"/>
      <c r="E84" s="149"/>
      <c r="F84" s="150"/>
      <c r="G84" s="150"/>
      <c r="H84" s="150"/>
      <c r="I84" s="150"/>
      <c r="J84" s="150"/>
      <c r="K84" s="151"/>
      <c r="L84" s="160"/>
      <c r="M84" s="165"/>
      <c r="N84" s="166"/>
      <c r="O84" s="166"/>
      <c r="P84" s="167"/>
    </row>
    <row r="85" spans="2:16" ht="60" customHeight="1" thickBot="1" x14ac:dyDescent="0.35">
      <c r="B85" s="63"/>
      <c r="C85" s="129"/>
      <c r="D85" s="129"/>
      <c r="E85" s="152"/>
      <c r="F85" s="153"/>
      <c r="G85" s="153"/>
      <c r="H85" s="153"/>
      <c r="I85" s="153"/>
      <c r="J85" s="153"/>
      <c r="K85" s="154"/>
      <c r="L85" s="64"/>
      <c r="M85" s="168"/>
      <c r="N85" s="169"/>
      <c r="O85" s="169"/>
      <c r="P85" s="170"/>
    </row>
    <row r="93" spans="2:16" x14ac:dyDescent="0.35">
      <c r="B93" s="3"/>
    </row>
  </sheetData>
  <mergeCells count="11">
    <mergeCell ref="E82:K85"/>
    <mergeCell ref="L16:L31"/>
    <mergeCell ref="L37:L51"/>
    <mergeCell ref="L58:L84"/>
    <mergeCell ref="M82:P85"/>
    <mergeCell ref="G38:K38"/>
    <mergeCell ref="C16:D16"/>
    <mergeCell ref="J5:J10"/>
    <mergeCell ref="E16:G16"/>
    <mergeCell ref="H16:K16"/>
    <mergeCell ref="M16:P16"/>
  </mergeCells>
  <dataValidations count="2">
    <dataValidation type="list" allowBlank="1" showInputMessage="1" showErrorMessage="1" sqref="E57 E59:E60 H73 E70 E67 H59:H60 E41 H41 E37 H70 E73 H57 E49:E55 E65 H49:H55 H37 H67 H65 M37 M41 M49:M55 M57 M59:M60 M65 M67 M70 M73" xr:uid="{00000000-0002-0000-0000-000000000000}">
      <formula1>"Ja,Nein"</formula1>
    </dataValidation>
    <dataValidation type="list" allowBlank="1" showInputMessage="1" showErrorMessage="1" sqref="M41:M43 E31:E32 E34:E35 E45 E64 E66 E42:E43 E19:E20 H31:H32 H34:H35 H45 H64 H66 H19:H20 M31:M32 M34:M35 M45 M64 M66 H41:H43 M19:M20" xr:uid="{32524A29-BA27-4288-9192-DEF0A11E5B42}">
      <formula1>"Ja,Nein,Trifft nicht zu"</formula1>
    </dataValidation>
  </dataValidations>
  <pageMargins left="0.7" right="0.7" top="0.78740157499999996" bottom="0.78740157499999996" header="0.3" footer="0.3"/>
  <pageSetup paperSize="9" scale="23" orientation="landscape" r:id="rId1"/>
  <ignoredErrors>
    <ignoredError sqref="F52 F5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e0356d-5145-4aeb-8870-dc576d050c6b" xsi:nil="true"/>
    <lcf76f155ced4ddcb4097134ff3c332f xmlns="f0902661-c82b-4579-81b8-c05a1401fb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999BC9B6CC584FB698EE30F25BCE02" ma:contentTypeVersion="13" ma:contentTypeDescription="Create a new document." ma:contentTypeScope="" ma:versionID="5934f8d244ed555ecb6742db59f5510c">
  <xsd:schema xmlns:xsd="http://www.w3.org/2001/XMLSchema" xmlns:xs="http://www.w3.org/2001/XMLSchema" xmlns:p="http://schemas.microsoft.com/office/2006/metadata/properties" xmlns:ns2="f0902661-c82b-4579-81b8-c05a1401fb08" xmlns:ns3="8ae0356d-5145-4aeb-8870-dc576d050c6b" targetNamespace="http://schemas.microsoft.com/office/2006/metadata/properties" ma:root="true" ma:fieldsID="9ffe74ac6416217057332d906349f5c1" ns2:_="" ns3:_="">
    <xsd:import namespace="f0902661-c82b-4579-81b8-c05a1401fb08"/>
    <xsd:import namespace="8ae0356d-5145-4aeb-8870-dc576d050c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02661-c82b-4579-81b8-c05a1401fb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73dd7f-d2e8-474a-a194-9ae730c3b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0356d-5145-4aeb-8870-dc576d050c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68c01c-311d-435d-8a53-a8ae331e93a5}" ma:internalName="TaxCatchAll" ma:showField="CatchAllData" ma:web="8ae0356d-5145-4aeb-8870-dc576d050c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7A55DD-8B84-409D-B01C-AF6A16DC9FCF}">
  <ds:schemaRefs>
    <ds:schemaRef ds:uri="http://schemas.microsoft.com/office/2006/metadata/properties"/>
    <ds:schemaRef ds:uri="http://schemas.microsoft.com/office/infopath/2007/PartnerControls"/>
    <ds:schemaRef ds:uri="8ae0356d-5145-4aeb-8870-dc576d050c6b"/>
    <ds:schemaRef ds:uri="f0902661-c82b-4579-81b8-c05a1401fb08"/>
  </ds:schemaRefs>
</ds:datastoreItem>
</file>

<file path=customXml/itemProps2.xml><?xml version="1.0" encoding="utf-8"?>
<ds:datastoreItem xmlns:ds="http://schemas.openxmlformats.org/officeDocument/2006/customXml" ds:itemID="{171C8636-4376-45C1-BCAD-B92212E4C7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7044F3-A413-4916-BEE1-A65F2E43180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IDM Südtirol - Alto Adige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Renate Ranzi (IDM Südtirol)</dc:creator>
  <cp:keywords/>
  <dc:description/>
  <cp:lastModifiedBy>Luisa Giuliani (IDM Südtirol)</cp:lastModifiedBy>
  <cp:revision/>
  <dcterms:created xsi:type="dcterms:W3CDTF">2020-08-31T13:50:55Z</dcterms:created>
  <dcterms:modified xsi:type="dcterms:W3CDTF">2026-03-06T10:33:01Z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0x0101006D999BC9B6CC584FB698EE30F25BCE02</vt:lpwstr>
  </property>
  <property fmtid="{D5CDD505-2E9C-101B-9397-08002B2CF9AE}" pid="3" name="MediaServiceImageTags">
    <vt:lpwstr/>
  </property>
</Properties>
</file>